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340" yWindow="6820" windowWidth="24220" windowHeight="10920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M9" i="4"/>
  <c r="M8" i="4"/>
  <c r="M7" i="4"/>
  <c r="M3" i="4"/>
  <c r="D14" i="3"/>
  <c r="D13" i="3"/>
  <c r="D12" i="3"/>
  <c r="D11" i="3"/>
  <c r="D10" i="3"/>
  <c r="D9" i="3"/>
  <c r="D8" i="3"/>
  <c r="D7" i="3"/>
  <c r="D6" i="3"/>
  <c r="D5" i="3"/>
  <c r="D4" i="3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11" i="4"/>
  <c r="K11" i="4"/>
  <c r="I17" i="4"/>
  <c r="K17" i="4"/>
  <c r="I16" i="4"/>
  <c r="M11" i="4"/>
  <c r="I15" i="4"/>
  <c r="K15" i="4"/>
  <c r="I14" i="4"/>
  <c r="K14" i="4"/>
  <c r="I13" i="4"/>
  <c r="K13" i="4"/>
  <c r="I12" i="4"/>
  <c r="K12" i="4"/>
  <c r="I10" i="4"/>
  <c r="K10" i="4"/>
  <c r="I9" i="4"/>
  <c r="K9" i="4"/>
  <c r="I8" i="4"/>
  <c r="K8" i="4"/>
  <c r="I7" i="4"/>
  <c r="M6" i="4"/>
  <c r="I6" i="4"/>
  <c r="M5" i="4"/>
  <c r="I5" i="4"/>
  <c r="M4" i="4"/>
  <c r="I4" i="4"/>
  <c r="K4" i="4"/>
  <c r="I3" i="4"/>
  <c r="K3" i="4"/>
  <c r="I2" i="4"/>
  <c r="K2" i="4"/>
  <c r="D3" i="3"/>
  <c r="D2" i="3"/>
  <c r="C19" i="3"/>
  <c r="E3" i="3"/>
  <c r="C21" i="3"/>
  <c r="E8" i="3"/>
  <c r="C20" i="3"/>
  <c r="E2" i="3"/>
  <c r="E7" i="3"/>
  <c r="E6" i="3"/>
  <c r="E5" i="3"/>
  <c r="E4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<sst xmlns="http://schemas.openxmlformats.org/spreadsheetml/2006/main" count="221" uniqueCount="160">
  <si>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</si>
  <si>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</si>
  <si>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</si>
  <si>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</si>
  <si>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</si>
  <si>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</si>
  <si>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</si>
  <si>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</si>
  <si>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</si>
  <si>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</si>
  <si>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</si>
  <si>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DO mg/L</t>
  </si>
  <si>
    <t>DO %</t>
  </si>
  <si>
    <t>pH</t>
  </si>
  <si>
    <t>turb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</si>
  <si>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</si>
  <si>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</si>
  <si>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</si>
  <si>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</si>
  <si>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</si>
  <si>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</si>
  <si>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</si>
  <si>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</si>
  <si>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</si>
  <si>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</si>
  <si>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</si>
  <si>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</si>
  <si>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</si>
  <si>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</si>
  <si>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</si>
  <si>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</si>
  <si>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</si>
  <si>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</si>
  <si>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</si>
  <si>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</si>
  <si>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Vol</t>
  </si>
  <si>
    <t>[chloroa]</t>
  </si>
  <si>
    <t>no</t>
  </si>
  <si>
    <t>cond adj</t>
  </si>
  <si>
    <t>sea lettuce</t>
  </si>
  <si>
    <t>bladder kelp</t>
  </si>
  <si>
    <t>Site1/2</t>
  </si>
  <si>
    <t>crabs</t>
  </si>
  <si>
    <t>Site 3</t>
  </si>
  <si>
    <t>Site 4</t>
  </si>
  <si>
    <t>site 3</t>
  </si>
  <si>
    <t>sea tulips</t>
  </si>
  <si>
    <t xml:space="preserve">site5 </t>
  </si>
  <si>
    <t>Site 5</t>
  </si>
  <si>
    <t>Site 6</t>
  </si>
  <si>
    <t>site 6</t>
  </si>
  <si>
    <t xml:space="preserve">Site 7 </t>
  </si>
  <si>
    <t xml:space="preserve">site 8 </t>
  </si>
  <si>
    <t xml:space="preserve">site 10 </t>
  </si>
  <si>
    <t>Site 1/2</t>
  </si>
  <si>
    <t>sea anemones</t>
  </si>
  <si>
    <t>green</t>
  </si>
  <si>
    <t>sea grass,</t>
  </si>
  <si>
    <t>bl</t>
  </si>
  <si>
    <t>zig zag weed</t>
  </si>
  <si>
    <t>seal</t>
  </si>
  <si>
    <t>whelks</t>
  </si>
  <si>
    <t>#81</t>
  </si>
  <si>
    <t>sp cond adj</t>
  </si>
  <si>
    <t>water temp</t>
  </si>
  <si>
    <t>salinity ppt</t>
  </si>
  <si>
    <t>conductivity</t>
  </si>
  <si>
    <t>Spec cond</t>
  </si>
  <si>
    <t>real or apparent colour of water</t>
  </si>
  <si>
    <t>grey-brown</t>
  </si>
  <si>
    <t>blue-green</t>
  </si>
  <si>
    <t>Example comments</t>
  </si>
  <si>
    <t>weather (wind and cloud cover etc.)</t>
  </si>
  <si>
    <t>time and state of tide</t>
  </si>
  <si>
    <t>anything unusual</t>
  </si>
  <si>
    <t>surface of the water</t>
  </si>
  <si>
    <t>weather (temp, wind and cloud cover etc.)</t>
  </si>
  <si>
    <t>0945, high tide</t>
  </si>
  <si>
    <t>sheep skull, trash</t>
  </si>
  <si>
    <t>slight ripples</t>
  </si>
  <si>
    <t>looks green</t>
  </si>
  <si>
    <t>1021, high tide</t>
  </si>
  <si>
    <t>Grass clippings</t>
  </si>
  <si>
    <t>greeny film over the water</t>
  </si>
  <si>
    <t>1033, high tide</t>
  </si>
  <si>
    <t>dead bird, rubbish</t>
  </si>
  <si>
    <t>1138, before HT</t>
  </si>
  <si>
    <t>small choppy swells(10cms),no white caps</t>
  </si>
  <si>
    <t>green-teal</t>
  </si>
  <si>
    <t>1154,before HT</t>
  </si>
  <si>
    <t>sl scummy film on the water,plastic rubbish, trolly</t>
  </si>
  <si>
    <t>calm,sl water ripples due to wind</t>
  </si>
  <si>
    <t>greeny-grey but murky</t>
  </si>
  <si>
    <t>0930, mid tide ??</t>
  </si>
  <si>
    <t>ripply</t>
  </si>
  <si>
    <t>grey,green colour</t>
  </si>
  <si>
    <t>litlle bit of froth on the surface</t>
  </si>
  <si>
    <t>few bubbles</t>
  </si>
  <si>
    <t>brown where disturbed</t>
  </si>
  <si>
    <t>1025, mid tide</t>
  </si>
  <si>
    <t>no smell, some ducks, some rubbish ( water bottles)</t>
  </si>
  <si>
    <t>calm, muddy</t>
  </si>
  <si>
    <t>1046, almost high tide</t>
  </si>
  <si>
    <t>no smell, no rubbish</t>
  </si>
  <si>
    <t xml:space="preserve">water flows  fast </t>
  </si>
  <si>
    <t>ditto</t>
  </si>
  <si>
    <t>8°C,sl breeze from the west</t>
  </si>
  <si>
    <t>15.6°C,strong westerly breeze,25%ccv</t>
  </si>
  <si>
    <t>13.8°C,string west wind,10% ccv</t>
  </si>
  <si>
    <t>13°C,souhterly 10-15 km/h,75% ccv</t>
  </si>
  <si>
    <t>15-16°C,souhterly (1-2 knots), 75-80% ccv</t>
  </si>
  <si>
    <t>9.9°C,SW 10/15 km/hr,40% ccv</t>
  </si>
  <si>
    <t>9.8°C,SW 15km/hr</t>
  </si>
  <si>
    <t>9.7°C,westerly, strong wind, 40%ccv</t>
  </si>
  <si>
    <t>11°C,medium wind speed, 30% ccv</t>
  </si>
  <si>
    <t>Mid tide (coming in), 09:50</t>
  </si>
  <si>
    <t>Some litter</t>
  </si>
  <si>
    <t>Small waves</t>
  </si>
  <si>
    <t>Clear colour</t>
  </si>
  <si>
    <t>Mid tide (coming in), 10:15</t>
  </si>
  <si>
    <t>Light ripples</t>
  </si>
  <si>
    <t>Mid tide (coming in), 10:33</t>
  </si>
  <si>
    <t>Clear/pale green colour</t>
  </si>
  <si>
    <t>High tide, 11:07</t>
  </si>
  <si>
    <t>Scummy bubbles, small groups that are widely distributed</t>
  </si>
  <si>
    <t>glassy- very low swells</t>
  </si>
  <si>
    <t>Dark emerald green</t>
  </si>
  <si>
    <t>High tide, 11:35</t>
  </si>
  <si>
    <t>40 large gulls in water, 150 gulls on land, leaf litter along rock shore</t>
  </si>
  <si>
    <t>Slight green tinge</t>
  </si>
  <si>
    <t xml:space="preserve">100% cloud cover, </t>
  </si>
  <si>
    <t>Low tide, coming into high tide,</t>
  </si>
  <si>
    <t>Lots of bird life</t>
  </si>
  <si>
    <t xml:space="preserve">Calm </t>
  </si>
  <si>
    <t>Moss on rocks</t>
  </si>
  <si>
    <t>Partially clear, murky</t>
  </si>
  <si>
    <t>Flowing</t>
  </si>
  <si>
    <t>7.20°C</t>
  </si>
  <si>
    <t>6.70°C</t>
  </si>
  <si>
    <t>6.7°C</t>
  </si>
  <si>
    <t>7.0°C</t>
  </si>
  <si>
    <t>8.8 °C</t>
  </si>
  <si>
    <t>8.8°C</t>
  </si>
  <si>
    <t>8.2°C</t>
  </si>
  <si>
    <t>7.4°C</t>
  </si>
  <si>
    <t>11 °C, 99% cloud cover, slight breeze (Northwesterly)</t>
  </si>
  <si>
    <t>11 °C, 99% cloud cover, moderate breeze (North)</t>
  </si>
  <si>
    <t xml:space="preserve">9.5 °C, 88% cloud cover, no wind </t>
  </si>
  <si>
    <t>11 °C, 100% cloud cover, southerly then northerly breeze sprung up</t>
  </si>
  <si>
    <t>11 °C, 100% cloud cover, Northerly shift 3-5 km/h</t>
  </si>
  <si>
    <t>time and state of tide (High tide: 12.02)</t>
  </si>
  <si>
    <t>7.5°C</t>
  </si>
  <si>
    <t>7.6oC, Little wind, greyish clouds, cloudy.</t>
  </si>
  <si>
    <t>10:13am , Normal tide</t>
  </si>
  <si>
    <t>Slightly muddy, slightly clear, mucky</t>
  </si>
  <si>
    <t>Brownish green</t>
  </si>
  <si>
    <t>7.8oC, Little Wind, High greyish cloud, cloudy </t>
  </si>
  <si>
    <t>10:25am high tide, tide is going into the inlet.</t>
  </si>
  <si>
    <t>Greeny, murky green, not see through.</t>
  </si>
  <si>
    <t>Greenish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</si>
</sst>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rebuchet MS"/>
    </font>
    <font>
      <sz val="12"/>
      <color theme="1"/>
      <name val="Helvetica"/>
    </font>
    <font>
      <b/>
      <sz val="11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0" xfId="1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Font="1"/>
    <xf numFmtId="0" fontId="8" fillId="0" borderId="0" xfId="0" applyFont="1"/>
    <xf numFmtId="1" fontId="0" fillId="0" borderId="0" xfId="0" applyNumberFormat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G16" sqref="G16"/>
    </sheetView>
  </sheetViews>
  <sheetFormatPr baseColWidth="10" defaultColWidth="8.83203125" defaultRowHeight="14" x14ac:dyDescent="0"/>
  <sheetData>
    <row r="1" spans="1:16">
      <c r="A1" t="s">
        <v>0</v>
      </c>
      <c r="B1" t="s">
        <v>64</v>
      </c>
      <c r="C1" t="s">
        <v>65</v>
      </c>
      <c r="D1" s="1" t="s">
        <v>15</v>
      </c>
      <c r="E1" t="s">
        <v>66</v>
      </c>
      <c r="F1" s="1" t="s">
        <v>38</v>
      </c>
      <c r="G1" t="s">
        <v>67</v>
      </c>
      <c r="H1" s="1" t="s">
        <v>63</v>
      </c>
      <c r="I1" t="s">
        <v>11</v>
      </c>
      <c r="J1" t="s">
        <v>12</v>
      </c>
      <c r="K1" t="s">
        <v>13</v>
      </c>
      <c r="L1" t="s">
        <v>14</v>
      </c>
      <c r="M1" t="s">
        <v>16</v>
      </c>
      <c r="N1" t="s">
        <v>17</v>
      </c>
      <c r="O1" t="s">
        <v>18</v>
      </c>
      <c r="P1" t="s">
        <v>19</v>
      </c>
    </row>
    <row r="2" spans="1:16" ht="15">
      <c r="A2" t="s">
        <v>62</v>
      </c>
      <c r="B2" s="3" t="s">
        <v>141</v>
      </c>
      <c r="C2" s="3">
        <v>36.799999999999997</v>
      </c>
      <c r="D2" s="2">
        <v>34.11</v>
      </c>
      <c r="E2" s="3"/>
      <c r="F2" s="3"/>
      <c r="G2" s="8">
        <v>56</v>
      </c>
      <c r="H2" s="2">
        <v>51.91</v>
      </c>
      <c r="I2" s="3">
        <v>9.0399999999999991</v>
      </c>
      <c r="J2" s="3">
        <v>98.8</v>
      </c>
      <c r="K2" s="3">
        <v>7.93</v>
      </c>
      <c r="L2" s="3">
        <v>2.59</v>
      </c>
      <c r="M2" s="3">
        <v>0.48</v>
      </c>
      <c r="N2" s="4">
        <v>3.27</v>
      </c>
      <c r="O2" s="3">
        <v>1.51</v>
      </c>
      <c r="P2" s="10">
        <v>1</v>
      </c>
    </row>
    <row r="3" spans="1:16" ht="15">
      <c r="A3" t="s">
        <v>2</v>
      </c>
      <c r="B3" t="s">
        <v>142</v>
      </c>
      <c r="C3" s="3">
        <v>36.799999999999997</v>
      </c>
      <c r="D3" s="2">
        <v>34.11</v>
      </c>
      <c r="E3" s="3"/>
      <c r="F3" s="3"/>
      <c r="G3" s="8">
        <v>56</v>
      </c>
      <c r="H3" s="2">
        <v>51.91</v>
      </c>
      <c r="I3" s="3">
        <v>9.0399999999999991</v>
      </c>
      <c r="J3" s="3">
        <v>98.8</v>
      </c>
      <c r="K3" s="3">
        <v>7.98</v>
      </c>
      <c r="L3" s="3">
        <v>2.71</v>
      </c>
      <c r="M3" s="3">
        <v>0.49</v>
      </c>
      <c r="N3" s="4">
        <v>3.02</v>
      </c>
      <c r="O3" s="3">
        <v>1.45</v>
      </c>
      <c r="P3" s="10">
        <v>3</v>
      </c>
    </row>
    <row r="4" spans="1:16" ht="15">
      <c r="A4" t="s">
        <v>3</v>
      </c>
      <c r="B4" s="3" t="s">
        <v>143</v>
      </c>
      <c r="C4" s="3">
        <v>36.4</v>
      </c>
      <c r="D4" s="2">
        <v>33.74</v>
      </c>
      <c r="E4" s="3"/>
      <c r="F4" s="3"/>
      <c r="G4" s="8">
        <v>55.5</v>
      </c>
      <c r="H4" s="2">
        <v>51.49</v>
      </c>
      <c r="I4" s="3">
        <v>9.4499999999999993</v>
      </c>
      <c r="J4" s="3">
        <v>101.4</v>
      </c>
      <c r="K4" s="3">
        <v>8.0399999999999991</v>
      </c>
      <c r="L4" s="3">
        <v>2.58</v>
      </c>
      <c r="M4" s="3">
        <v>0.82</v>
      </c>
      <c r="N4" s="4">
        <v>2.19</v>
      </c>
      <c r="O4" s="3">
        <v>1.4</v>
      </c>
      <c r="P4" s="10">
        <v>25</v>
      </c>
    </row>
    <row r="5" spans="1:16" ht="15">
      <c r="A5" t="s">
        <v>4</v>
      </c>
      <c r="B5" s="3" t="s">
        <v>144</v>
      </c>
      <c r="C5" s="3">
        <v>36.1</v>
      </c>
      <c r="D5" s="2">
        <v>33.46</v>
      </c>
      <c r="E5" s="3"/>
      <c r="F5" s="3"/>
      <c r="G5" s="8">
        <v>55.1</v>
      </c>
      <c r="H5" s="2">
        <v>51.08</v>
      </c>
      <c r="I5" s="3">
        <v>9.4700000000000006</v>
      </c>
      <c r="J5" s="3">
        <v>99.9</v>
      </c>
      <c r="K5" s="3">
        <v>8.01</v>
      </c>
      <c r="L5" s="3">
        <v>3.01</v>
      </c>
      <c r="M5" s="3">
        <v>0.43</v>
      </c>
      <c r="N5" s="4">
        <v>2.21</v>
      </c>
      <c r="O5" s="3">
        <v>0.85</v>
      </c>
      <c r="P5" s="10">
        <v>3</v>
      </c>
    </row>
    <row r="6" spans="1:16" ht="15">
      <c r="A6" t="s">
        <v>5</v>
      </c>
      <c r="B6" s="3" t="s">
        <v>144</v>
      </c>
      <c r="C6" s="3">
        <v>29.5</v>
      </c>
      <c r="D6" s="2">
        <v>33.159999999999997</v>
      </c>
      <c r="E6" s="3"/>
      <c r="F6" s="3"/>
      <c r="G6" s="8">
        <v>46.11</v>
      </c>
      <c r="H6" s="2">
        <v>51.83</v>
      </c>
      <c r="I6" s="3">
        <v>7.22</v>
      </c>
      <c r="J6" s="3">
        <v>75.5</v>
      </c>
      <c r="K6" s="3">
        <v>7.99</v>
      </c>
      <c r="L6" s="3">
        <v>2.1</v>
      </c>
      <c r="M6" s="3">
        <v>0.52</v>
      </c>
      <c r="N6" s="4">
        <v>2.72</v>
      </c>
      <c r="O6" s="3">
        <v>0.87</v>
      </c>
      <c r="P6" s="10">
        <v>3</v>
      </c>
    </row>
    <row r="7" spans="1:16" ht="15">
      <c r="A7" t="s">
        <v>6</v>
      </c>
      <c r="B7" s="3" t="s">
        <v>151</v>
      </c>
      <c r="C7" s="3">
        <v>29.2</v>
      </c>
      <c r="D7" s="2">
        <v>32.82</v>
      </c>
      <c r="E7" s="3"/>
      <c r="F7" s="3"/>
      <c r="G7" s="8">
        <v>46.06</v>
      </c>
      <c r="H7" s="2">
        <v>51.77</v>
      </c>
      <c r="I7" s="3">
        <v>7.41</v>
      </c>
      <c r="J7" s="3">
        <v>75.2</v>
      </c>
      <c r="K7" s="3">
        <v>7.13</v>
      </c>
      <c r="L7" s="3">
        <v>2.66</v>
      </c>
      <c r="M7" s="3">
        <v>0.73</v>
      </c>
      <c r="N7" s="4">
        <v>18.66</v>
      </c>
      <c r="O7" s="3">
        <v>1.03</v>
      </c>
      <c r="P7" s="10">
        <v>0</v>
      </c>
    </row>
    <row r="8" spans="1:16" ht="15">
      <c r="A8" t="s">
        <v>7</v>
      </c>
      <c r="B8" s="3" t="s">
        <v>137</v>
      </c>
      <c r="C8" s="3">
        <v>29.7</v>
      </c>
      <c r="D8" s="2">
        <v>33.380000000000003</v>
      </c>
      <c r="E8" s="3"/>
      <c r="F8" s="3"/>
      <c r="G8" s="8">
        <v>46.25</v>
      </c>
      <c r="H8" s="2">
        <v>52</v>
      </c>
      <c r="I8" s="3">
        <v>8.1999999999999993</v>
      </c>
      <c r="J8" s="3">
        <v>83</v>
      </c>
      <c r="K8" s="3">
        <v>8</v>
      </c>
      <c r="L8" s="3">
        <v>2.27</v>
      </c>
      <c r="M8" s="3">
        <v>0.53</v>
      </c>
      <c r="N8" s="4">
        <v>1.37</v>
      </c>
      <c r="O8" s="3">
        <v>1.37</v>
      </c>
      <c r="P8" s="10">
        <v>3</v>
      </c>
    </row>
    <row r="9" spans="1:16" ht="15">
      <c r="A9" t="s">
        <v>8</v>
      </c>
      <c r="B9" s="3" t="s">
        <v>138</v>
      </c>
      <c r="C9" s="3">
        <v>5.3</v>
      </c>
      <c r="D9" s="2">
        <v>5.96</v>
      </c>
      <c r="E9" s="2"/>
      <c r="F9" s="2"/>
      <c r="G9" s="8">
        <v>13.67</v>
      </c>
      <c r="H9" s="2">
        <v>15.37</v>
      </c>
      <c r="I9" s="8">
        <v>9.8699999999999992</v>
      </c>
      <c r="J9" s="8">
        <v>83</v>
      </c>
      <c r="K9" s="3">
        <v>8.02</v>
      </c>
      <c r="L9" s="3">
        <v>12.2</v>
      </c>
      <c r="M9" s="3">
        <v>1.68</v>
      </c>
      <c r="N9" s="4">
        <v>74.180000000000007</v>
      </c>
      <c r="O9" s="3">
        <v>1.9</v>
      </c>
      <c r="P9" s="10">
        <v>40</v>
      </c>
    </row>
    <row r="10" spans="1:16" ht="15">
      <c r="A10" t="s">
        <v>9</v>
      </c>
      <c r="B10" s="6" t="s">
        <v>139</v>
      </c>
      <c r="C10" s="6">
        <v>27.3</v>
      </c>
      <c r="D10" s="9">
        <v>30.69</v>
      </c>
      <c r="E10" s="6">
        <v>20</v>
      </c>
      <c r="F10" s="7">
        <v>22.5</v>
      </c>
      <c r="G10" s="6">
        <v>42.31</v>
      </c>
      <c r="H10" s="2">
        <v>47.56</v>
      </c>
      <c r="I10" s="6">
        <v>8.31</v>
      </c>
      <c r="J10" s="6">
        <v>80.53</v>
      </c>
      <c r="K10" s="3">
        <v>6.97</v>
      </c>
      <c r="L10" s="3">
        <v>12.4</v>
      </c>
      <c r="M10" s="3">
        <v>2.0099999999999998</v>
      </c>
      <c r="N10" s="4">
        <v>29.57</v>
      </c>
      <c r="O10" s="3">
        <v>2.2799999999999998</v>
      </c>
      <c r="P10" s="10">
        <v>410</v>
      </c>
    </row>
    <row r="11" spans="1:16" ht="15">
      <c r="A11" t="s">
        <v>10</v>
      </c>
      <c r="B11" s="6" t="s">
        <v>140</v>
      </c>
      <c r="C11" s="6">
        <v>29.2</v>
      </c>
      <c r="D11" s="9">
        <v>32.82</v>
      </c>
      <c r="E11" s="6">
        <v>30.04</v>
      </c>
      <c r="F11" s="7">
        <v>33.9</v>
      </c>
      <c r="G11" s="6">
        <v>45.71</v>
      </c>
      <c r="H11" s="2">
        <v>51.39</v>
      </c>
      <c r="I11" s="6">
        <v>8.01</v>
      </c>
      <c r="J11" s="6">
        <v>79.7</v>
      </c>
      <c r="K11" s="3">
        <v>7.98</v>
      </c>
      <c r="L11" s="3">
        <v>2.1</v>
      </c>
      <c r="M11" s="3">
        <v>1.03</v>
      </c>
      <c r="N11" s="4">
        <v>2.2999999999999998</v>
      </c>
      <c r="O11" s="3">
        <v>1.37</v>
      </c>
      <c r="P11" s="10">
        <v>4</v>
      </c>
    </row>
    <row r="13" spans="1:16">
      <c r="D13" s="1"/>
      <c r="F13" s="1"/>
      <c r="H13" s="1"/>
    </row>
    <row r="26" spans="3:3">
      <c r="C26" s="3"/>
    </row>
  </sheetData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25" zoomScaleNormal="125" zoomScalePageLayoutView="125" workbookViewId="0">
      <selection activeCell="B10" sqref="B10:F11"/>
    </sheetView>
  </sheetViews>
  <sheetFormatPr baseColWidth="10" defaultColWidth="8.83203125" defaultRowHeight="14" x14ac:dyDescent="0"/>
  <cols>
    <col min="2" max="2" width="31.83203125" customWidth="1"/>
    <col min="3" max="3" width="34.5" customWidth="1"/>
    <col min="4" max="4" width="56.6640625" customWidth="1"/>
    <col min="5" max="5" width="32.6640625" customWidth="1"/>
    <col min="6" max="6" width="33.33203125" customWidth="1"/>
  </cols>
  <sheetData>
    <row r="1" spans="1:6">
      <c r="A1" t="s">
        <v>0</v>
      </c>
      <c r="B1" s="1" t="s">
        <v>72</v>
      </c>
      <c r="C1" s="1" t="s">
        <v>150</v>
      </c>
      <c r="D1" s="1" t="s">
        <v>74</v>
      </c>
      <c r="E1" s="1" t="s">
        <v>75</v>
      </c>
      <c r="F1" s="1" t="s">
        <v>68</v>
      </c>
    </row>
    <row r="2" spans="1:6">
      <c r="A2" t="s">
        <v>62</v>
      </c>
      <c r="B2" t="s">
        <v>145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t="s">
        <v>2</v>
      </c>
      <c r="B3" t="s">
        <v>145</v>
      </c>
      <c r="C3" t="s">
        <v>115</v>
      </c>
      <c r="D3" t="s">
        <v>116</v>
      </c>
      <c r="E3" t="s">
        <v>117</v>
      </c>
      <c r="F3" t="s">
        <v>118</v>
      </c>
    </row>
    <row r="4" spans="1:6">
      <c r="A4" t="s">
        <v>3</v>
      </c>
      <c r="B4" t="s">
        <v>146</v>
      </c>
      <c r="C4" t="s">
        <v>119</v>
      </c>
      <c r="D4" t="s">
        <v>116</v>
      </c>
      <c r="E4" t="s">
        <v>120</v>
      </c>
      <c r="F4" t="s">
        <v>118</v>
      </c>
    </row>
    <row r="5" spans="1:6">
      <c r="A5" t="s">
        <v>4</v>
      </c>
      <c r="B5" t="s">
        <v>147</v>
      </c>
      <c r="C5" t="s">
        <v>121</v>
      </c>
      <c r="D5" t="s">
        <v>116</v>
      </c>
      <c r="E5" t="s">
        <v>120</v>
      </c>
      <c r="F5" t="s">
        <v>122</v>
      </c>
    </row>
    <row r="6" spans="1:6">
      <c r="A6" t="s">
        <v>5</v>
      </c>
      <c r="B6" t="s">
        <v>148</v>
      </c>
      <c r="C6" t="s">
        <v>123</v>
      </c>
      <c r="D6" t="s">
        <v>124</v>
      </c>
      <c r="E6" t="s">
        <v>125</v>
      </c>
      <c r="F6" t="s">
        <v>126</v>
      </c>
    </row>
    <row r="7" spans="1:6">
      <c r="A7" t="s">
        <v>6</v>
      </c>
      <c r="B7" t="s">
        <v>149</v>
      </c>
      <c r="C7" t="s">
        <v>127</v>
      </c>
      <c r="D7" t="s">
        <v>128</v>
      </c>
      <c r="E7" t="s">
        <v>125</v>
      </c>
      <c r="F7" t="s">
        <v>129</v>
      </c>
    </row>
    <row r="8" spans="1:6">
      <c r="A8" t="s">
        <v>7</v>
      </c>
      <c r="B8" t="s">
        <v>130</v>
      </c>
      <c r="C8" t="s">
        <v>131</v>
      </c>
      <c r="D8" t="s">
        <v>132</v>
      </c>
      <c r="E8" t="s">
        <v>133</v>
      </c>
      <c r="F8" t="s">
        <v>118</v>
      </c>
    </row>
    <row r="9" spans="1:6">
      <c r="A9" t="s">
        <v>8</v>
      </c>
      <c r="B9" t="s">
        <v>130</v>
      </c>
      <c r="C9" t="s">
        <v>131</v>
      </c>
      <c r="D9" t="s">
        <v>134</v>
      </c>
      <c r="E9" t="s">
        <v>136</v>
      </c>
      <c r="F9" t="s">
        <v>135</v>
      </c>
    </row>
    <row r="10" spans="1:6">
      <c r="A10" t="s">
        <v>9</v>
      </c>
      <c r="B10" s="6" t="s">
        <v>152</v>
      </c>
      <c r="C10" s="6" t="s">
        <v>153</v>
      </c>
      <c r="D10" s="7"/>
      <c r="E10" s="6" t="s">
        <v>154</v>
      </c>
      <c r="F10" s="6" t="s">
        <v>155</v>
      </c>
    </row>
    <row r="11" spans="1:6">
      <c r="A11" t="s">
        <v>10</v>
      </c>
      <c r="B11" s="6" t="s">
        <v>156</v>
      </c>
      <c r="C11" s="6" t="s">
        <v>157</v>
      </c>
      <c r="D11" s="7"/>
      <c r="E11" s="6" t="s">
        <v>158</v>
      </c>
      <c r="F11" s="6" t="s">
        <v>159</v>
      </c>
    </row>
    <row r="13" spans="1:6">
      <c r="B13" s="1" t="s">
        <v>71</v>
      </c>
    </row>
    <row r="14" spans="1:6">
      <c r="B14" s="1" t="s">
        <v>76</v>
      </c>
      <c r="C14" s="1" t="s">
        <v>73</v>
      </c>
      <c r="D14" s="1" t="s">
        <v>74</v>
      </c>
      <c r="E14" s="1" t="s">
        <v>75</v>
      </c>
      <c r="F14" s="1" t="s">
        <v>68</v>
      </c>
    </row>
    <row r="15" spans="1:6">
      <c r="A15" t="s">
        <v>62</v>
      </c>
      <c r="B15" t="s">
        <v>106</v>
      </c>
      <c r="C15" t="s">
        <v>77</v>
      </c>
      <c r="D15" t="s">
        <v>78</v>
      </c>
      <c r="E15" t="s">
        <v>79</v>
      </c>
      <c r="F15" t="s">
        <v>80</v>
      </c>
    </row>
    <row r="16" spans="1:6">
      <c r="A16" t="s">
        <v>2</v>
      </c>
      <c r="B16" t="s">
        <v>105</v>
      </c>
    </row>
    <row r="17" spans="1:6">
      <c r="A17" t="s">
        <v>3</v>
      </c>
      <c r="B17" t="s">
        <v>107</v>
      </c>
      <c r="C17" t="s">
        <v>81</v>
      </c>
      <c r="D17" t="s">
        <v>82</v>
      </c>
      <c r="E17" t="s">
        <v>83</v>
      </c>
      <c r="F17" t="s">
        <v>56</v>
      </c>
    </row>
    <row r="18" spans="1:6">
      <c r="A18" t="s">
        <v>4</v>
      </c>
      <c r="B18" t="s">
        <v>108</v>
      </c>
      <c r="C18" t="s">
        <v>84</v>
      </c>
      <c r="D18" t="s">
        <v>85</v>
      </c>
      <c r="E18" t="s">
        <v>83</v>
      </c>
      <c r="F18" t="s">
        <v>70</v>
      </c>
    </row>
    <row r="19" spans="1:6">
      <c r="A19" t="s">
        <v>5</v>
      </c>
      <c r="B19" t="s">
        <v>109</v>
      </c>
      <c r="C19" t="s">
        <v>86</v>
      </c>
      <c r="D19" t="s">
        <v>37</v>
      </c>
      <c r="E19" t="s">
        <v>87</v>
      </c>
      <c r="F19" t="s">
        <v>88</v>
      </c>
    </row>
    <row r="20" spans="1:6">
      <c r="A20" t="s">
        <v>6</v>
      </c>
      <c r="B20" t="s">
        <v>110</v>
      </c>
      <c r="C20" t="s">
        <v>89</v>
      </c>
      <c r="D20" t="s">
        <v>90</v>
      </c>
      <c r="E20" t="s">
        <v>91</v>
      </c>
      <c r="F20" t="s">
        <v>92</v>
      </c>
    </row>
    <row r="21" spans="1:6">
      <c r="A21" t="s">
        <v>7</v>
      </c>
      <c r="B21" t="s">
        <v>111</v>
      </c>
      <c r="C21" t="s">
        <v>93</v>
      </c>
      <c r="D21" t="s">
        <v>37</v>
      </c>
      <c r="E21" t="s">
        <v>94</v>
      </c>
      <c r="F21" t="s">
        <v>95</v>
      </c>
    </row>
    <row r="22" spans="1:6">
      <c r="A22" t="s">
        <v>8</v>
      </c>
      <c r="B22" t="s">
        <v>112</v>
      </c>
      <c r="C22">
        <v>1007</v>
      </c>
      <c r="D22" t="s">
        <v>96</v>
      </c>
      <c r="E22" t="s">
        <v>97</v>
      </c>
      <c r="F22" t="s">
        <v>98</v>
      </c>
    </row>
    <row r="23" spans="1:6">
      <c r="A23" t="s">
        <v>9</v>
      </c>
      <c r="B23" t="s">
        <v>113</v>
      </c>
      <c r="C23" t="s">
        <v>99</v>
      </c>
      <c r="D23" t="s">
        <v>100</v>
      </c>
      <c r="E23" t="s">
        <v>101</v>
      </c>
      <c r="F23" t="s">
        <v>69</v>
      </c>
    </row>
    <row r="24" spans="1:6">
      <c r="A24" t="s">
        <v>10</v>
      </c>
      <c r="B24" t="s">
        <v>114</v>
      </c>
      <c r="C24" t="s">
        <v>102</v>
      </c>
      <c r="D24" t="s">
        <v>103</v>
      </c>
      <c r="E24" t="s">
        <v>104</v>
      </c>
      <c r="F24" t="s">
        <v>70</v>
      </c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3" sqref="F3"/>
    </sheetView>
  </sheetViews>
  <sheetFormatPr baseColWidth="10" defaultColWidth="8.83203125" defaultRowHeight="14" x14ac:dyDescent="0"/>
  <cols>
    <col min="2" max="2" width="28.1640625" customWidth="1"/>
    <col min="3" max="3" width="16" customWidth="1"/>
    <col min="4" max="4" width="21.83203125" customWidth="1"/>
    <col min="5" max="5" width="24.6640625" customWidth="1"/>
    <col min="6" max="6" width="13.6640625" customWidth="1"/>
  </cols>
  <sheetData>
    <row r="1" spans="1:4">
      <c r="A1" t="s">
        <v>54</v>
      </c>
      <c r="B1" t="s">
        <v>39</v>
      </c>
      <c r="C1" t="s">
        <v>59</v>
      </c>
      <c r="D1" t="s">
        <v>40</v>
      </c>
    </row>
    <row r="2" spans="1:4">
      <c r="A2" t="s">
        <v>43</v>
      </c>
      <c r="B2" t="s">
        <v>39</v>
      </c>
      <c r="C2" t="s">
        <v>40</v>
      </c>
      <c r="D2" t="s">
        <v>57</v>
      </c>
    </row>
    <row r="3" spans="1:4">
      <c r="A3" t="s">
        <v>44</v>
      </c>
      <c r="B3" t="s">
        <v>40</v>
      </c>
    </row>
    <row r="4" spans="1:4">
      <c r="A4" t="s">
        <v>47</v>
      </c>
      <c r="B4" t="s">
        <v>40</v>
      </c>
    </row>
    <row r="6" spans="1:4">
      <c r="A6" t="s">
        <v>50</v>
      </c>
      <c r="B6" t="s">
        <v>39</v>
      </c>
    </row>
    <row r="9" spans="1:4">
      <c r="A9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baseColWidth="10" defaultColWidth="8.83203125" defaultRowHeight="14" x14ac:dyDescent="0"/>
  <cols>
    <col min="2" max="2" width="23.1640625" customWidth="1"/>
    <col min="3" max="3" width="14.83203125" customWidth="1"/>
    <col min="4" max="4" width="12.6640625" customWidth="1"/>
  </cols>
  <sheetData>
    <row r="1" spans="1:3">
      <c r="A1" t="s">
        <v>41</v>
      </c>
      <c r="B1" t="s">
        <v>60</v>
      </c>
      <c r="C1" t="s">
        <v>42</v>
      </c>
    </row>
    <row r="2" spans="1:3">
      <c r="A2" t="s">
        <v>45</v>
      </c>
      <c r="B2" t="s">
        <v>46</v>
      </c>
      <c r="C2" t="s">
        <v>55</v>
      </c>
    </row>
    <row r="3" spans="1:3">
      <c r="A3" t="s">
        <v>44</v>
      </c>
    </row>
    <row r="4" spans="1:3">
      <c r="A4" t="s">
        <v>48</v>
      </c>
      <c r="B4" t="s">
        <v>61</v>
      </c>
    </row>
    <row r="6" spans="1:3">
      <c r="A6" t="s">
        <v>49</v>
      </c>
    </row>
    <row r="7" spans="1:3">
      <c r="A7" t="s">
        <v>51</v>
      </c>
    </row>
    <row r="8" spans="1:3">
      <c r="A8" t="s">
        <v>52</v>
      </c>
    </row>
    <row r="10" spans="1:3">
      <c r="A10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2" sqref="M2:M11"/>
    </sheetView>
  </sheetViews>
  <sheetFormatPr baseColWidth="10" defaultColWidth="8.83203125" defaultRowHeight="14" x14ac:dyDescent="0"/>
  <sheetData>
    <row r="1" spans="1:13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22</v>
      </c>
      <c r="H1" t="s">
        <v>22</v>
      </c>
      <c r="I1" t="s">
        <v>34</v>
      </c>
      <c r="J1" t="s">
        <v>35</v>
      </c>
      <c r="K1" t="s">
        <v>36</v>
      </c>
    </row>
    <row r="2" spans="1:13">
      <c r="A2">
        <v>1</v>
      </c>
      <c r="B2">
        <v>4.2599999999999999E-2</v>
      </c>
      <c r="C2">
        <v>6.7799999999999999E-2</v>
      </c>
      <c r="D2">
        <v>5.79E-2</v>
      </c>
      <c r="E2">
        <v>5.7599999999999998E-2</v>
      </c>
      <c r="F2">
        <f>C2-B2</f>
        <v>2.52E-2</v>
      </c>
      <c r="G2">
        <f>D2-B2</f>
        <v>1.5300000000000001E-2</v>
      </c>
      <c r="H2">
        <f>E2-B2</f>
        <v>1.4999999999999999E-2</v>
      </c>
      <c r="I2">
        <f>11.85*F2-1.54*G2-0.08*H2</f>
        <v>0.27385799999999999</v>
      </c>
      <c r="J2">
        <v>1.02</v>
      </c>
      <c r="K2">
        <f>I2*10/J2</f>
        <v>2.6848823529411763</v>
      </c>
      <c r="M2" s="3">
        <v>2.684882</v>
      </c>
    </row>
    <row r="3" spans="1:13">
      <c r="A3">
        <v>2</v>
      </c>
      <c r="B3">
        <v>2.0400000000000001E-2</v>
      </c>
      <c r="C3">
        <v>5.3900000000000003E-2</v>
      </c>
      <c r="D3">
        <v>3.5900000000000001E-2</v>
      </c>
      <c r="E3">
        <v>3.2199999999999999E-2</v>
      </c>
      <c r="F3">
        <f t="shared" ref="F3:F17" si="0">C3-B3</f>
        <v>3.3500000000000002E-2</v>
      </c>
      <c r="G3">
        <f t="shared" ref="G3:G17" si="1">D3-B3</f>
        <v>1.55E-2</v>
      </c>
      <c r="H3">
        <f t="shared" ref="H3:H17" si="2">E3-B3</f>
        <v>1.1799999999999998E-2</v>
      </c>
      <c r="I3">
        <f t="shared" ref="I3:I17" si="3">11.85*F3-1.54*G3-0.08*H3</f>
        <v>0.37216100000000002</v>
      </c>
      <c r="J3">
        <v>1.49</v>
      </c>
      <c r="K3">
        <f t="shared" ref="K3:K17" si="4">I3*10/J3</f>
        <v>2.4977248322147654</v>
      </c>
      <c r="M3" s="3">
        <f>AVERAGE(K3:K4)</f>
        <v>2.500825503355705</v>
      </c>
    </row>
    <row r="4" spans="1:13">
      <c r="A4">
        <v>2</v>
      </c>
      <c r="B4">
        <v>2.1999999999999999E-2</v>
      </c>
      <c r="C4">
        <v>5.5500000000000001E-2</v>
      </c>
      <c r="D4">
        <v>3.6900000000000002E-2</v>
      </c>
      <c r="E4">
        <v>3.3799999999999997E-2</v>
      </c>
      <c r="F4">
        <f t="shared" si="0"/>
        <v>3.3500000000000002E-2</v>
      </c>
      <c r="G4">
        <f t="shared" si="1"/>
        <v>1.4900000000000004E-2</v>
      </c>
      <c r="H4">
        <f t="shared" si="2"/>
        <v>1.1799999999999998E-2</v>
      </c>
      <c r="I4">
        <f t="shared" si="3"/>
        <v>0.373085</v>
      </c>
      <c r="J4">
        <v>1.49</v>
      </c>
      <c r="K4">
        <f t="shared" si="4"/>
        <v>2.5039261744966446</v>
      </c>
      <c r="M4" s="3">
        <f>I5*10/J5</f>
        <v>1.162331460674157</v>
      </c>
    </row>
    <row r="5" spans="1:13">
      <c r="A5">
        <v>3</v>
      </c>
      <c r="B5">
        <v>2.7000000000000001E-3</v>
      </c>
      <c r="C5">
        <v>2.12E-2</v>
      </c>
      <c r="D5">
        <v>1.04E-2</v>
      </c>
      <c r="E5">
        <v>8.6E-3</v>
      </c>
      <c r="F5">
        <f t="shared" si="0"/>
        <v>1.8499999999999999E-2</v>
      </c>
      <c r="G5">
        <f t="shared" si="1"/>
        <v>7.6999999999999994E-3</v>
      </c>
      <c r="H5">
        <f t="shared" si="2"/>
        <v>5.8999999999999999E-3</v>
      </c>
      <c r="I5">
        <f t="shared" si="3"/>
        <v>0.20689499999999997</v>
      </c>
      <c r="J5">
        <v>1.78</v>
      </c>
      <c r="M5" s="3">
        <f>I6*10/J6</f>
        <v>1.0856685714285714</v>
      </c>
    </row>
    <row r="6" spans="1:13">
      <c r="A6">
        <v>4</v>
      </c>
      <c r="B6">
        <v>2.1600000000000001E-2</v>
      </c>
      <c r="C6">
        <v>3.8800000000000001E-2</v>
      </c>
      <c r="D6">
        <v>3.0200000000000001E-2</v>
      </c>
      <c r="E6">
        <v>2.8899999999999999E-2</v>
      </c>
      <c r="F6">
        <f t="shared" si="0"/>
        <v>1.72E-2</v>
      </c>
      <c r="G6">
        <f t="shared" si="1"/>
        <v>8.6E-3</v>
      </c>
      <c r="H6">
        <f t="shared" si="2"/>
        <v>7.2999999999999975E-3</v>
      </c>
      <c r="I6">
        <f t="shared" si="3"/>
        <v>0.18999199999999999</v>
      </c>
      <c r="J6">
        <v>1.75</v>
      </c>
      <c r="M6" s="3">
        <f>I7*10/J7</f>
        <v>2.0809212598425195</v>
      </c>
    </row>
    <row r="7" spans="1:13">
      <c r="A7">
        <v>5</v>
      </c>
      <c r="B7">
        <v>1.6E-2</v>
      </c>
      <c r="C7">
        <v>3.9699999999999999E-2</v>
      </c>
      <c r="D7">
        <v>2.64E-2</v>
      </c>
      <c r="E7">
        <v>2.29E-2</v>
      </c>
      <c r="F7">
        <f t="shared" si="0"/>
        <v>2.3699999999999999E-2</v>
      </c>
      <c r="G7">
        <f t="shared" si="1"/>
        <v>1.04E-2</v>
      </c>
      <c r="H7">
        <f t="shared" si="2"/>
        <v>6.8999999999999999E-3</v>
      </c>
      <c r="I7">
        <f t="shared" si="3"/>
        <v>0.26427699999999998</v>
      </c>
      <c r="J7">
        <v>1.27</v>
      </c>
      <c r="M7" s="3">
        <f>AVERAGE(K8:K9)</f>
        <v>5.1853383458646611</v>
      </c>
    </row>
    <row r="8" spans="1:13">
      <c r="A8">
        <v>6</v>
      </c>
      <c r="B8">
        <v>0.11899999999999999</v>
      </c>
      <c r="C8">
        <v>0.1578</v>
      </c>
      <c r="D8">
        <v>0.15029999999999999</v>
      </c>
      <c r="E8">
        <v>0.1527</v>
      </c>
      <c r="F8">
        <f t="shared" si="0"/>
        <v>3.8800000000000001E-2</v>
      </c>
      <c r="G8">
        <f t="shared" si="1"/>
        <v>3.1299999999999994E-2</v>
      </c>
      <c r="H8">
        <f t="shared" si="2"/>
        <v>3.3700000000000008E-2</v>
      </c>
      <c r="I8">
        <f t="shared" si="3"/>
        <v>0.40888200000000002</v>
      </c>
      <c r="J8">
        <v>0.79800000000000004</v>
      </c>
      <c r="K8">
        <f t="shared" si="4"/>
        <v>5.123834586466165</v>
      </c>
      <c r="M8" s="3">
        <f>AVERAGE(K10:K11)</f>
        <v>1.7872378014582164</v>
      </c>
    </row>
    <row r="9" spans="1:13">
      <c r="A9">
        <v>6</v>
      </c>
      <c r="B9">
        <v>0.1237</v>
      </c>
      <c r="C9">
        <v>0.16350000000000001</v>
      </c>
      <c r="D9">
        <v>0.15629999999999999</v>
      </c>
      <c r="E9">
        <v>0.1578</v>
      </c>
      <c r="F9">
        <f t="shared" si="0"/>
        <v>3.9800000000000002E-2</v>
      </c>
      <c r="G9">
        <f t="shared" si="1"/>
        <v>3.259999999999999E-2</v>
      </c>
      <c r="H9">
        <f t="shared" si="2"/>
        <v>3.4099999999999991E-2</v>
      </c>
      <c r="I9">
        <f t="shared" si="3"/>
        <v>0.41869800000000001</v>
      </c>
      <c r="J9">
        <v>0.79800000000000004</v>
      </c>
      <c r="K9">
        <f t="shared" si="4"/>
        <v>5.2468421052631582</v>
      </c>
      <c r="M9" s="3">
        <f>AVERAGE(K12:K13)</f>
        <v>0.82119714285714274</v>
      </c>
    </row>
    <row r="10" spans="1:13">
      <c r="A10">
        <v>7</v>
      </c>
      <c r="B10">
        <v>2.5399999999999999E-2</v>
      </c>
      <c r="C10">
        <v>5.4199999999999998E-2</v>
      </c>
      <c r="D10">
        <v>3.9300000000000002E-2</v>
      </c>
      <c r="E10">
        <v>3.61E-2</v>
      </c>
      <c r="F10">
        <f t="shared" si="0"/>
        <v>2.8799999999999999E-2</v>
      </c>
      <c r="G10">
        <f t="shared" si="1"/>
        <v>1.3900000000000003E-2</v>
      </c>
      <c r="H10">
        <f t="shared" si="2"/>
        <v>1.0700000000000001E-2</v>
      </c>
      <c r="I10">
        <f t="shared" si="3"/>
        <v>0.31901799999999997</v>
      </c>
      <c r="J10">
        <v>1.7829999999999999</v>
      </c>
      <c r="K10">
        <f t="shared" si="4"/>
        <v>1.7892204150308468</v>
      </c>
      <c r="M10" s="3">
        <f>AVERAGE(K14:K15)</f>
        <v>1.4096609195402294</v>
      </c>
    </row>
    <row r="11" spans="1:13">
      <c r="A11">
        <v>7</v>
      </c>
      <c r="B11">
        <v>1.9599999999999999E-2</v>
      </c>
      <c r="C11">
        <v>4.8300000000000003E-2</v>
      </c>
      <c r="D11">
        <v>3.32E-2</v>
      </c>
      <c r="E11">
        <v>3.0099999999999998E-2</v>
      </c>
      <c r="F11">
        <f t="shared" si="0"/>
        <v>2.8700000000000003E-2</v>
      </c>
      <c r="G11">
        <f t="shared" si="1"/>
        <v>1.3600000000000001E-2</v>
      </c>
      <c r="H11">
        <f t="shared" si="2"/>
        <v>1.0499999999999999E-2</v>
      </c>
      <c r="I11">
        <f t="shared" si="3"/>
        <v>0.31831100000000001</v>
      </c>
      <c r="J11">
        <v>1.7829999999999999</v>
      </c>
      <c r="K11">
        <f t="shared" si="4"/>
        <v>1.7852551878855862</v>
      </c>
      <c r="M11" s="3">
        <f>I16*10/J16</f>
        <v>3.140099999999999</v>
      </c>
    </row>
    <row r="12" spans="1:13">
      <c r="A12">
        <v>8</v>
      </c>
      <c r="B12">
        <v>8.5000000000000006E-3</v>
      </c>
      <c r="C12">
        <v>2.1299999999999999E-2</v>
      </c>
      <c r="D12">
        <v>1.5100000000000001E-2</v>
      </c>
      <c r="E12">
        <v>1.29E-2</v>
      </c>
      <c r="F12">
        <f t="shared" si="0"/>
        <v>1.2799999999999999E-2</v>
      </c>
      <c r="G12">
        <f t="shared" si="1"/>
        <v>6.6E-3</v>
      </c>
      <c r="H12">
        <f t="shared" si="2"/>
        <v>4.3999999999999994E-3</v>
      </c>
      <c r="I12">
        <f t="shared" si="3"/>
        <v>0.14116399999999998</v>
      </c>
      <c r="J12">
        <v>1.75</v>
      </c>
      <c r="K12">
        <f t="shared" si="4"/>
        <v>0.80665142857142846</v>
      </c>
    </row>
    <row r="13" spans="1:13">
      <c r="A13">
        <v>8</v>
      </c>
      <c r="B13">
        <v>1.17E-2</v>
      </c>
      <c r="C13">
        <v>2.5000000000000001E-2</v>
      </c>
      <c r="D13">
        <v>1.8800000000000001E-2</v>
      </c>
      <c r="E13">
        <v>1.6899999999999998E-2</v>
      </c>
      <c r="F13">
        <f t="shared" si="0"/>
        <v>1.3300000000000001E-2</v>
      </c>
      <c r="G13">
        <f t="shared" si="1"/>
        <v>7.1000000000000004E-3</v>
      </c>
      <c r="H13">
        <f t="shared" si="2"/>
        <v>5.199999999999998E-3</v>
      </c>
      <c r="I13">
        <f t="shared" si="3"/>
        <v>0.146255</v>
      </c>
      <c r="J13">
        <v>1.75</v>
      </c>
      <c r="K13">
        <f t="shared" si="4"/>
        <v>0.83574285714285712</v>
      </c>
    </row>
    <row r="14" spans="1:13">
      <c r="A14">
        <v>9</v>
      </c>
      <c r="B14">
        <v>1.3899999999999999E-2</v>
      </c>
      <c r="C14">
        <v>2.53E-2</v>
      </c>
      <c r="D14">
        <v>2.0199999999999999E-2</v>
      </c>
      <c r="E14">
        <v>1.8100000000000002E-2</v>
      </c>
      <c r="F14">
        <f t="shared" si="0"/>
        <v>1.14E-2</v>
      </c>
      <c r="G14">
        <f t="shared" si="1"/>
        <v>6.3E-3</v>
      </c>
      <c r="H14">
        <f t="shared" si="2"/>
        <v>4.2000000000000023E-3</v>
      </c>
      <c r="I14">
        <f t="shared" si="3"/>
        <v>0.125052</v>
      </c>
      <c r="J14">
        <v>0.87</v>
      </c>
      <c r="K14">
        <f t="shared" si="4"/>
        <v>1.4373793103448274</v>
      </c>
    </row>
    <row r="15" spans="1:13">
      <c r="A15">
        <v>9</v>
      </c>
      <c r="B15">
        <v>1.11E-2</v>
      </c>
      <c r="C15">
        <v>2.1999999999999999E-2</v>
      </c>
      <c r="D15">
        <v>1.67E-2</v>
      </c>
      <c r="E15">
        <v>1.4999999999999999E-2</v>
      </c>
      <c r="F15">
        <f t="shared" si="0"/>
        <v>1.0899999999999998E-2</v>
      </c>
      <c r="G15">
        <f t="shared" si="1"/>
        <v>5.5999999999999991E-3</v>
      </c>
      <c r="H15">
        <f t="shared" si="2"/>
        <v>3.899999999999999E-3</v>
      </c>
      <c r="I15">
        <f t="shared" si="3"/>
        <v>0.12022899999999997</v>
      </c>
      <c r="J15">
        <v>0.87</v>
      </c>
      <c r="K15">
        <f t="shared" si="4"/>
        <v>1.3819425287356317</v>
      </c>
    </row>
    <row r="16" spans="1:13">
      <c r="A16">
        <v>10</v>
      </c>
      <c r="B16">
        <v>7.1900000000000006E-2</v>
      </c>
      <c r="C16">
        <v>9.2999999999999999E-2</v>
      </c>
      <c r="D16">
        <v>9.0499999999999997E-2</v>
      </c>
      <c r="E16">
        <v>9.1700000000000004E-2</v>
      </c>
      <c r="F16">
        <f t="shared" si="0"/>
        <v>2.1099999999999994E-2</v>
      </c>
      <c r="G16">
        <f t="shared" si="1"/>
        <v>1.8599999999999992E-2</v>
      </c>
      <c r="H16">
        <f t="shared" si="2"/>
        <v>1.9799999999999998E-2</v>
      </c>
      <c r="I16">
        <f t="shared" si="3"/>
        <v>0.21980699999999989</v>
      </c>
      <c r="J16">
        <v>0.7</v>
      </c>
    </row>
    <row r="17" spans="1:11">
      <c r="A17" t="s">
        <v>58</v>
      </c>
      <c r="B17">
        <v>1.1000000000000001E-3</v>
      </c>
      <c r="C17">
        <v>1.5E-3</v>
      </c>
      <c r="D17">
        <v>1.6000000000000001E-3</v>
      </c>
      <c r="E17">
        <v>1.2999999999999999E-3</v>
      </c>
      <c r="F17">
        <f t="shared" si="0"/>
        <v>3.9999999999999996E-4</v>
      </c>
      <c r="G17">
        <f t="shared" si="1"/>
        <v>5.0000000000000001E-4</v>
      </c>
      <c r="H17">
        <f t="shared" si="2"/>
        <v>1.9999999999999987E-4</v>
      </c>
      <c r="I17">
        <f t="shared" si="3"/>
        <v>3.9539999999999992E-3</v>
      </c>
      <c r="J17">
        <v>0.98</v>
      </c>
      <c r="K17">
        <f t="shared" si="4"/>
        <v>4.0346938775510197E-2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baseColWidth="10" defaultColWidth="8.83203125" defaultRowHeight="14" x14ac:dyDescent="0"/>
  <sheetData>
    <row r="1" spans="1:5">
      <c r="A1" t="s">
        <v>0</v>
      </c>
      <c r="B1" t="s">
        <v>20</v>
      </c>
      <c r="C1" t="s">
        <v>21</v>
      </c>
      <c r="D1" t="s">
        <v>22</v>
      </c>
      <c r="E1" t="s">
        <v>18</v>
      </c>
    </row>
    <row r="2" spans="1:5">
      <c r="A2" t="s">
        <v>23</v>
      </c>
      <c r="B2">
        <v>2E-3</v>
      </c>
      <c r="C2">
        <v>2E-3</v>
      </c>
      <c r="D2">
        <f>C2-$B$2</f>
        <v>0</v>
      </c>
      <c r="E2">
        <f>D2*$C$21</f>
        <v>0</v>
      </c>
    </row>
    <row r="3" spans="1:5">
      <c r="A3" t="s">
        <v>24</v>
      </c>
      <c r="B3">
        <v>2.423</v>
      </c>
      <c r="C3">
        <v>0.435</v>
      </c>
      <c r="D3">
        <f t="shared" ref="D3:D14" si="0">C3-$B$2</f>
        <v>0.433</v>
      </c>
      <c r="E3">
        <f>B3/D3</f>
        <v>5.5958429561200926</v>
      </c>
    </row>
    <row r="4" spans="1:5">
      <c r="A4" t="s">
        <v>25</v>
      </c>
      <c r="B4">
        <v>4.8470000000000004</v>
      </c>
      <c r="C4">
        <v>0.85</v>
      </c>
      <c r="D4">
        <f t="shared" si="0"/>
        <v>0.84799999999999998</v>
      </c>
      <c r="E4">
        <f t="shared" ref="E4:E14" si="1">D4*$C$21</f>
        <v>4.7961374133949191</v>
      </c>
    </row>
    <row r="5" spans="1:5">
      <c r="A5" t="s">
        <v>1</v>
      </c>
      <c r="C5">
        <v>6.3E-2</v>
      </c>
      <c r="D5">
        <f t="shared" si="0"/>
        <v>6.0999999999999999E-2</v>
      </c>
      <c r="E5" s="3">
        <f t="shared" si="1"/>
        <v>0.34500516770883266</v>
      </c>
    </row>
    <row r="6" spans="1:5">
      <c r="A6" t="s">
        <v>2</v>
      </c>
      <c r="C6">
        <v>6.6000000000000003E-2</v>
      </c>
      <c r="D6">
        <f t="shared" si="0"/>
        <v>6.4000000000000001E-2</v>
      </c>
      <c r="E6" s="3">
        <f t="shared" si="1"/>
        <v>0.36197263497320148</v>
      </c>
    </row>
    <row r="7" spans="1:5">
      <c r="A7" t="s">
        <v>3</v>
      </c>
      <c r="C7">
        <v>0.09</v>
      </c>
      <c r="D7">
        <f t="shared" si="0"/>
        <v>8.7999999999999995E-2</v>
      </c>
      <c r="E7" s="3">
        <f t="shared" si="1"/>
        <v>0.49771237308815203</v>
      </c>
    </row>
    <row r="8" spans="1:5">
      <c r="A8" t="s">
        <v>4</v>
      </c>
      <c r="C8">
        <v>0.128</v>
      </c>
      <c r="D8">
        <f t="shared" si="0"/>
        <v>0.126</v>
      </c>
      <c r="E8" s="3">
        <f t="shared" si="1"/>
        <v>0.71263362510349038</v>
      </c>
    </row>
    <row r="9" spans="1:5">
      <c r="A9" t="s">
        <v>5</v>
      </c>
      <c r="C9">
        <v>0.45200000000000001</v>
      </c>
      <c r="D9">
        <f t="shared" si="0"/>
        <v>0.45</v>
      </c>
      <c r="E9" s="3">
        <f t="shared" si="1"/>
        <v>2.545120089655323</v>
      </c>
    </row>
    <row r="10" spans="1:5">
      <c r="A10" t="s">
        <v>6</v>
      </c>
      <c r="C10">
        <v>0.44</v>
      </c>
      <c r="D10">
        <f t="shared" si="0"/>
        <v>0.438</v>
      </c>
      <c r="E10" s="3">
        <f t="shared" si="1"/>
        <v>2.4772502205978477</v>
      </c>
    </row>
    <row r="11" spans="1:5">
      <c r="A11" t="s">
        <v>7</v>
      </c>
      <c r="C11">
        <v>0.122</v>
      </c>
      <c r="D11">
        <f t="shared" si="0"/>
        <v>0.12</v>
      </c>
      <c r="E11" s="3">
        <f t="shared" si="1"/>
        <v>0.67869869057475274</v>
      </c>
    </row>
    <row r="12" spans="1:5">
      <c r="A12" t="s">
        <v>8</v>
      </c>
      <c r="C12">
        <v>0.13400000000000001</v>
      </c>
      <c r="D12">
        <f t="shared" si="0"/>
        <v>0.13200000000000001</v>
      </c>
      <c r="E12" s="3">
        <f t="shared" si="1"/>
        <v>0.74656855963222812</v>
      </c>
    </row>
    <row r="13" spans="1:5">
      <c r="A13" t="s">
        <v>9</v>
      </c>
      <c r="C13">
        <v>0.47299999999999998</v>
      </c>
      <c r="D13">
        <f t="shared" si="0"/>
        <v>0.47099999999999997</v>
      </c>
      <c r="E13" s="3">
        <f t="shared" si="1"/>
        <v>2.6638923605059044</v>
      </c>
    </row>
    <row r="14" spans="1:5">
      <c r="A14" t="s">
        <v>10</v>
      </c>
      <c r="C14">
        <v>0.50600000000000001</v>
      </c>
      <c r="D14">
        <f t="shared" si="0"/>
        <v>0.504</v>
      </c>
      <c r="E14" s="3">
        <f t="shared" si="1"/>
        <v>2.8505345004139615</v>
      </c>
    </row>
    <row r="18" spans="1:3">
      <c r="A18" t="s">
        <v>26</v>
      </c>
    </row>
    <row r="19" spans="1:3">
      <c r="B19" t="s">
        <v>27</v>
      </c>
      <c r="C19">
        <f>B3/D3</f>
        <v>5.5958429561200926</v>
      </c>
    </row>
    <row r="20" spans="1:3">
      <c r="C20">
        <f>B4/D4</f>
        <v>5.7158018867924536</v>
      </c>
    </row>
    <row r="21" spans="1:3">
      <c r="C21">
        <f>AVERAGE(C19:C20)</f>
        <v>5.6558224214562731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sea weeds</vt:lpstr>
      <vt:lpstr>animals</vt:lpstr>
      <vt:lpstr>chloro a</vt:lpstr>
      <vt:lpstr>DRP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Columba College</cp:lastModifiedBy>
  <cp:lastPrinted>2017-05-19T00:44:27Z</cp:lastPrinted>
  <dcterms:created xsi:type="dcterms:W3CDTF">2016-08-04T02:05:16Z</dcterms:created>
  <dcterms:modified xsi:type="dcterms:W3CDTF">2018-07-02T21:22:06Z</dcterms:modified>
</cp:coreProperties>
</file>