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core.xml" Type="http://schemas.openxmlformats.org/package/2006/relationships/metadata/core-properties" Id="rId2"></Relationship><Relationship Target="docProps/app.xml" Type="http://schemas.openxmlformats.org/officeDocument/2006/relationships/extended-properties" Id="rId3"></Relationship><Relationship Target="docProps/custom.xml" Type="http://schemas.openxmlformats.org/officeDocument/2006/relationships/custom-properties" Id="rId4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ffice\Theresa\HHW\"/>
    </mc:Choice>
  </mc:AlternateContent>
  <bookViews>
    <workbookView xWindow="0" yWindow="0" windowWidth="28800" windowHeight="12720"/>
  </bookViews>
  <sheets>
    <sheet name="SRF2 " sheetId="3" r:id="rId1"/>
    <sheet name="DRP" sheetId="1" r:id="rId2"/>
    <sheet name="SRF1" sheetId="2" r:id="rId3"/>
    <sheet name="NNN" sheetId="4" r:id="rId4"/>
    <sheet name="chloro a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5" l="1"/>
  <c r="M10" i="5"/>
  <c r="M9" i="5"/>
  <c r="M8" i="5"/>
  <c r="M7" i="5"/>
  <c r="M6" i="5"/>
  <c r="M5" i="5"/>
  <c r="M4" i="5"/>
  <c r="M3" i="5"/>
  <c r="M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I21" i="5" l="1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I2" i="5"/>
  <c r="G2" i="5"/>
  <c r="F2" i="5"/>
  <c r="D11" i="3" l="1"/>
  <c r="D10" i="3"/>
  <c r="D9" i="3"/>
  <c r="D8" i="3"/>
  <c r="D7" i="3"/>
  <c r="D6" i="3"/>
  <c r="D5" i="3"/>
  <c r="D4" i="3"/>
  <c r="D3" i="3"/>
  <c r="D2" i="3"/>
  <c r="N6" i="1" l="1"/>
  <c r="M6" i="1"/>
  <c r="L6" i="1"/>
  <c r="K6" i="1"/>
  <c r="J6" i="1"/>
  <c r="I6" i="1"/>
  <c r="H6" i="1"/>
  <c r="G6" i="1"/>
  <c r="F6" i="1"/>
  <c r="E6" i="1"/>
  <c r="E5" i="1"/>
  <c r="E4" i="1"/>
  <c r="E3" i="1"/>
  <c r="E2" i="1"/>
  <c r="C20" i="1"/>
  <c r="C19" i="1"/>
  <c r="C18" i="1"/>
  <c r="C17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<sst xmlns="http://schemas.openxmlformats.org/spreadsheetml/2006/main" count="125" uniqueCount="82">
  <si>
    <t>site</t>
  </si>
  <si>
    <t>Eb</t>
  </si>
  <si>
    <t>Es</t>
  </si>
  <si>
    <t>blank</t>
  </si>
  <si>
    <t>S</t>
  </si>
  <si>
    <t>s</t>
  </si>
  <si>
    <t>Ecorr</t>
  </si>
  <si>
    <t>Site</t>
  </si>
  <si>
    <t>weather</t>
  </si>
  <si>
    <t>tide</t>
  </si>
  <si>
    <t>unusual</t>
  </si>
  <si>
    <t>surface</t>
  </si>
  <si>
    <t>colour</t>
  </si>
  <si>
    <t>sal</t>
  </si>
  <si>
    <t>DO mg/L</t>
  </si>
  <si>
    <t>DO %</t>
  </si>
  <si>
    <t>pH</t>
  </si>
  <si>
    <t>chloro a</t>
  </si>
  <si>
    <t>NNN</t>
  </si>
  <si>
    <t>DRP</t>
  </si>
  <si>
    <t>12oC,NE breeze,40%ccv,light highcloud</t>
  </si>
  <si>
    <t>1010, 3/4 full, ebbing</t>
  </si>
  <si>
    <t>_</t>
  </si>
  <si>
    <t>ripple</t>
  </si>
  <si>
    <t>clear</t>
  </si>
  <si>
    <t>F</t>
  </si>
  <si>
    <t>35.03/37.8</t>
  </si>
  <si>
    <t>38.84/50.2</t>
  </si>
  <si>
    <t>39.2/50.2</t>
  </si>
  <si>
    <t>.24/.337</t>
  </si>
  <si>
    <t>sal adj</t>
  </si>
  <si>
    <t>E664</t>
  </si>
  <si>
    <t>E647</t>
  </si>
  <si>
    <t>E630</t>
  </si>
  <si>
    <t>E750</t>
  </si>
  <si>
    <t>Ecprr</t>
  </si>
  <si>
    <t>Ca</t>
  </si>
  <si>
    <t>vol</t>
  </si>
  <si>
    <t>950, High tide</t>
  </si>
  <si>
    <t>0935, High tide</t>
  </si>
  <si>
    <t>slight ripple</t>
  </si>
  <si>
    <t>calm</t>
  </si>
  <si>
    <t>NE 15k/h, 80% ccv</t>
  </si>
  <si>
    <t>Northerly, 10 k/h, 85% ccv</t>
  </si>
  <si>
    <t>1115, ebbing tide, half way</t>
  </si>
  <si>
    <t>lot of boats</t>
  </si>
  <si>
    <t>1134, ebbing tide , half way</t>
  </si>
  <si>
    <t>lot of plant material,sticks ,grass,wind foam blown up L.</t>
  </si>
  <si>
    <t>sl chop, fine ripples, small swells</t>
  </si>
  <si>
    <t>sl chop, small swells, 5 cms</t>
  </si>
  <si>
    <t>green</t>
  </si>
  <si>
    <t>browny green</t>
  </si>
  <si>
    <t>11.9oC,NE 10k/h,50%ccv,</t>
  </si>
  <si>
    <t>0953,mid-low</t>
  </si>
  <si>
    <t>slightly choppy</t>
  </si>
  <si>
    <t xml:space="preserve">typical grey green </t>
  </si>
  <si>
    <t>13.1oC,NE, high cloud, 50%ccv</t>
  </si>
  <si>
    <t>0910, mid-low</t>
  </si>
  <si>
    <t>foam on the water</t>
  </si>
  <si>
    <t>smooth</t>
  </si>
  <si>
    <t>11/12oC,Easterly,70% ccv</t>
  </si>
  <si>
    <t>1012, low tide</t>
  </si>
  <si>
    <t>murky stream</t>
  </si>
  <si>
    <t>14.9oC, easterly, 70%ccv</t>
  </si>
  <si>
    <t xml:space="preserve">1056, low </t>
  </si>
  <si>
    <t>fast flow,out of inlet</t>
  </si>
  <si>
    <t>#82</t>
  </si>
  <si>
    <t>#83</t>
  </si>
  <si>
    <t>#84</t>
  </si>
  <si>
    <t>#85</t>
  </si>
  <si>
    <t>#86</t>
  </si>
  <si>
    <t>#87</t>
  </si>
  <si>
    <t>#88</t>
  </si>
  <si>
    <t>#89</t>
  </si>
  <si>
    <t>#810</t>
  </si>
  <si>
    <t>#81and 2</t>
  </si>
  <si>
    <t>temp</t>
  </si>
  <si>
    <t>cond</t>
  </si>
  <si>
    <t>cond adj</t>
  </si>
  <si>
    <t>cod adj</t>
  </si>
  <si>
    <t>turb</t>
  </si>
  <si>
    <t>enterococci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</si>
</sst>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sharedStrings.xml" Type="http://schemas.openxmlformats.org/officeDocument/2006/relationships/sharedStrings" Id="rId8"></Relationship><Relationship Target="worksheets/sheet3.xml" Type="http://schemas.openxmlformats.org/officeDocument/2006/relationships/worksheet" Id="rId3"></Relationship><Relationship Target="styles.xml" Type="http://schemas.openxmlformats.org/officeDocument/2006/relationships/styles" Id="rId7"></Relationship><Relationship Target="worksheets/sheet2.xml" Type="http://schemas.openxmlformats.org/officeDocument/2006/relationships/worksheet" Id="rId2"></Relationship><Relationship Target="worksheets/sheet1.xml" Type="http://schemas.openxmlformats.org/officeDocument/2006/relationships/worksheet" Id="rId1"></Relationship><Relationship Target="theme/theme1.xml" Type="http://schemas.openxmlformats.org/officeDocument/2006/relationships/theme" Id="rId6"></Relationship><Relationship Target="worksheets/sheet5.xml" Type="http://schemas.openxmlformats.org/officeDocument/2006/relationships/worksheet" Id="rId5"></Relationship><Relationship Target="worksheets/sheet4.xml" Type="http://schemas.openxmlformats.org/officeDocument/2006/relationships/worksheet" Id="rId4"></Relationship><Relationship Target="calcChain.xml" Type="http://schemas.openxmlformats.org/officeDocument/2006/relationships/calcChain" Id="rId9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A2" sqref="A2:XFD2"/>
    </sheetView>
  </sheetViews>
  <sheetFormatPr defaultRowHeight="15" x14ac:dyDescent="0.25"/>
  <cols>
    <col min="1" max="1" width="13.42578125" customWidth="1"/>
    <col min="4" max="4" width="10.7109375" customWidth="1"/>
    <col min="13" max="13" width="11.140625" customWidth="1"/>
  </cols>
  <sheetData>
    <row r="1" spans="1:16" x14ac:dyDescent="0.25">
      <c r="A1" t="s">
        <v>7</v>
      </c>
      <c r="B1" t="s">
        <v>76</v>
      </c>
      <c r="C1" t="s">
        <v>13</v>
      </c>
      <c r="D1" s="2" t="s">
        <v>30</v>
      </c>
      <c r="E1" t="s">
        <v>77</v>
      </c>
      <c r="F1" t="s">
        <v>78</v>
      </c>
      <c r="G1" t="s">
        <v>77</v>
      </c>
      <c r="H1" t="s">
        <v>79</v>
      </c>
      <c r="I1" t="s">
        <v>14</v>
      </c>
      <c r="J1" t="s">
        <v>15</v>
      </c>
      <c r="K1" t="s">
        <v>16</v>
      </c>
      <c r="L1" t="s">
        <v>80</v>
      </c>
      <c r="M1" t="s">
        <v>17</v>
      </c>
      <c r="N1" t="s">
        <v>18</v>
      </c>
      <c r="O1" t="s">
        <v>19</v>
      </c>
      <c r="P1" t="s">
        <v>81</v>
      </c>
    </row>
    <row r="2" spans="1:16" x14ac:dyDescent="0.25">
      <c r="A2" t="s">
        <v>75</v>
      </c>
      <c r="B2" s="1" t="s">
        <v>22</v>
      </c>
      <c r="C2" s="1">
        <v>33.9</v>
      </c>
      <c r="D2" s="1">
        <f>C2*1.027</f>
        <v>34.815299999999993</v>
      </c>
      <c r="E2" s="1">
        <v>40.417999999999999</v>
      </c>
      <c r="F2" s="1"/>
      <c r="G2" s="1"/>
      <c r="H2" s="1"/>
      <c r="I2" s="1" t="s">
        <v>22</v>
      </c>
      <c r="J2" s="1" t="s">
        <v>22</v>
      </c>
      <c r="K2" s="1">
        <v>8.33</v>
      </c>
      <c r="L2" s="1">
        <v>2.04</v>
      </c>
      <c r="M2" s="1">
        <v>1.6721366666666664</v>
      </c>
      <c r="N2" s="1">
        <v>2.54</v>
      </c>
      <c r="O2" s="1">
        <v>0.3994304136947347</v>
      </c>
    </row>
    <row r="3" spans="1:16" x14ac:dyDescent="0.25">
      <c r="A3" t="s">
        <v>66</v>
      </c>
      <c r="B3" s="1" t="s">
        <v>22</v>
      </c>
      <c r="C3" s="1">
        <v>33.9</v>
      </c>
      <c r="D3" s="1">
        <f>C3*1.027</f>
        <v>34.815299999999993</v>
      </c>
      <c r="E3" s="1">
        <v>40.347999999999999</v>
      </c>
      <c r="F3" s="1"/>
      <c r="G3" s="1"/>
      <c r="H3" s="1"/>
      <c r="I3" s="1" t="s">
        <v>22</v>
      </c>
      <c r="J3" s="1" t="s">
        <v>22</v>
      </c>
      <c r="K3" s="1">
        <v>8.43</v>
      </c>
      <c r="L3" s="1">
        <v>1.87</v>
      </c>
      <c r="M3" s="1">
        <v>1.7280640243902441</v>
      </c>
      <c r="N3" s="1">
        <v>2.62</v>
      </c>
      <c r="O3" s="1">
        <v>0.46693977938961945</v>
      </c>
    </row>
    <row r="4" spans="1:16" x14ac:dyDescent="0.25">
      <c r="A4" t="s">
        <v>67</v>
      </c>
      <c r="B4" s="1" t="s">
        <v>22</v>
      </c>
      <c r="C4" s="1">
        <v>33.799999999999997</v>
      </c>
      <c r="D4" s="1">
        <f>C4*1.027</f>
        <v>34.712599999999995</v>
      </c>
      <c r="E4" s="1">
        <v>39.874000000000002</v>
      </c>
      <c r="F4" s="1"/>
      <c r="G4" s="1"/>
      <c r="H4" s="1"/>
      <c r="I4" s="1" t="s">
        <v>22</v>
      </c>
      <c r="J4" s="1" t="s">
        <v>22</v>
      </c>
      <c r="K4" s="1">
        <v>8.23</v>
      </c>
      <c r="L4" s="1">
        <v>1.17</v>
      </c>
      <c r="M4" s="1">
        <v>1.1238628048780486</v>
      </c>
      <c r="N4" s="1">
        <v>2.7</v>
      </c>
      <c r="O4" s="1">
        <v>0.49506868176248808</v>
      </c>
    </row>
    <row r="5" spans="1:16" x14ac:dyDescent="0.25">
      <c r="A5" t="s">
        <v>68</v>
      </c>
      <c r="B5" s="1" t="s">
        <v>22</v>
      </c>
      <c r="C5" s="1">
        <v>33.6</v>
      </c>
      <c r="D5" s="1">
        <f>C5*1.027</f>
        <v>34.507199999999997</v>
      </c>
      <c r="E5" s="1">
        <v>39.417999999999999</v>
      </c>
      <c r="F5" s="1"/>
      <c r="G5" s="1"/>
      <c r="H5" s="1"/>
      <c r="I5" s="1" t="s">
        <v>22</v>
      </c>
      <c r="J5" s="1" t="s">
        <v>22</v>
      </c>
      <c r="K5" s="1">
        <v>8.25</v>
      </c>
      <c r="L5" s="1">
        <v>0.89200000000000002</v>
      </c>
      <c r="M5" s="1">
        <v>1.4076562500000001</v>
      </c>
      <c r="N5" s="1">
        <v>0.95</v>
      </c>
      <c r="O5" s="1">
        <v>0.47819134033876687</v>
      </c>
    </row>
    <row r="6" spans="1:16" x14ac:dyDescent="0.25">
      <c r="A6" t="s">
        <v>69</v>
      </c>
      <c r="B6" s="1">
        <v>14.1</v>
      </c>
      <c r="C6" s="1">
        <v>33.799999999999997</v>
      </c>
      <c r="D6" s="1">
        <f t="shared" ref="D6:D11" si="0">C6*1.036</f>
        <v>35.016799999999996</v>
      </c>
      <c r="E6" s="1">
        <v>40.75</v>
      </c>
      <c r="F6" s="1"/>
      <c r="G6" s="1"/>
      <c r="H6" s="1"/>
      <c r="I6" s="1" t="s">
        <v>22</v>
      </c>
      <c r="J6" s="1" t="s">
        <v>22</v>
      </c>
      <c r="K6" s="1">
        <v>8.27</v>
      </c>
      <c r="L6" s="1">
        <v>4.08</v>
      </c>
      <c r="M6" s="1">
        <v>1.055016</v>
      </c>
      <c r="N6" s="1">
        <v>0.7</v>
      </c>
      <c r="O6" s="1">
        <v>0.90575065640636998</v>
      </c>
    </row>
    <row r="7" spans="1:16" x14ac:dyDescent="0.25">
      <c r="A7" t="s">
        <v>70</v>
      </c>
      <c r="B7" s="1">
        <v>13.8</v>
      </c>
      <c r="C7" s="1">
        <v>27.3</v>
      </c>
      <c r="D7" s="1">
        <f t="shared" si="0"/>
        <v>28.282800000000002</v>
      </c>
      <c r="E7" s="1">
        <v>33.372</v>
      </c>
      <c r="F7" s="1"/>
      <c r="G7" s="1"/>
      <c r="H7" s="1"/>
      <c r="I7" s="1"/>
      <c r="J7" s="1"/>
      <c r="K7" s="1">
        <v>8.27</v>
      </c>
      <c r="L7" s="1">
        <v>11.9</v>
      </c>
      <c r="M7" s="1">
        <v>2.5073015873015869</v>
      </c>
      <c r="N7" s="1">
        <v>6.31</v>
      </c>
      <c r="O7" s="1">
        <v>1.4852060452874642</v>
      </c>
    </row>
    <row r="8" spans="1:16" x14ac:dyDescent="0.25">
      <c r="A8" t="s">
        <v>71</v>
      </c>
      <c r="B8" s="1">
        <v>13.5</v>
      </c>
      <c r="C8" s="1">
        <v>32.9</v>
      </c>
      <c r="D8" s="1">
        <f t="shared" si="0"/>
        <v>34.084400000000002</v>
      </c>
      <c r="E8" s="1" t="s">
        <v>28</v>
      </c>
      <c r="F8" s="1"/>
      <c r="G8" s="1"/>
      <c r="H8" s="1"/>
      <c r="I8" s="1">
        <v>6.85</v>
      </c>
      <c r="J8" s="1">
        <v>81.5</v>
      </c>
      <c r="K8" s="1">
        <v>8.2899999999999991</v>
      </c>
      <c r="L8" s="1">
        <v>2.81</v>
      </c>
      <c r="M8" s="1">
        <v>1.1388249999999998</v>
      </c>
      <c r="N8" s="1">
        <v>1.96</v>
      </c>
      <c r="O8" s="1">
        <v>0.3769272917964398</v>
      </c>
    </row>
    <row r="9" spans="1:16" x14ac:dyDescent="0.25">
      <c r="A9" t="s">
        <v>72</v>
      </c>
      <c r="B9" s="1">
        <v>10.8</v>
      </c>
      <c r="C9" s="1">
        <v>0.2</v>
      </c>
      <c r="D9" s="1">
        <f t="shared" si="0"/>
        <v>0.20720000000000002</v>
      </c>
      <c r="E9" s="1" t="s">
        <v>29</v>
      </c>
      <c r="F9" s="1"/>
      <c r="G9" s="1"/>
      <c r="H9" s="1"/>
      <c r="I9" s="1">
        <v>10.73</v>
      </c>
      <c r="J9" s="1">
        <v>97</v>
      </c>
      <c r="K9" s="1">
        <v>8.73</v>
      </c>
      <c r="L9" s="1">
        <v>5.05</v>
      </c>
      <c r="M9" s="1">
        <v>2.6865441176470588</v>
      </c>
      <c r="N9" s="1">
        <v>20.85</v>
      </c>
      <c r="O9" s="1">
        <v>1.2939295091519574</v>
      </c>
    </row>
    <row r="10" spans="1:16" x14ac:dyDescent="0.25">
      <c r="A10" t="s">
        <v>73</v>
      </c>
      <c r="B10" s="1">
        <v>13</v>
      </c>
      <c r="C10" s="1">
        <v>30.5</v>
      </c>
      <c r="D10" s="1">
        <f t="shared" si="0"/>
        <v>31.598000000000003</v>
      </c>
      <c r="E10" s="1" t="s">
        <v>26</v>
      </c>
      <c r="F10" s="1"/>
      <c r="G10" s="1"/>
      <c r="H10" s="1"/>
      <c r="I10" s="1">
        <v>6.2</v>
      </c>
      <c r="J10" s="1">
        <v>66</v>
      </c>
      <c r="K10" s="1">
        <v>8.06</v>
      </c>
      <c r="L10" s="1">
        <v>20</v>
      </c>
      <c r="M10" s="1">
        <v>2.6361805555555557</v>
      </c>
      <c r="N10" s="1">
        <v>3.94</v>
      </c>
      <c r="O10" s="1">
        <v>0.9676342416266811</v>
      </c>
    </row>
    <row r="11" spans="1:16" x14ac:dyDescent="0.25">
      <c r="A11" t="s">
        <v>74</v>
      </c>
      <c r="B11" s="1">
        <v>13.2</v>
      </c>
      <c r="C11" s="1">
        <v>32.799999999999997</v>
      </c>
      <c r="D11" s="1">
        <f t="shared" si="0"/>
        <v>33.980799999999995</v>
      </c>
      <c r="E11" s="1" t="s">
        <v>27</v>
      </c>
      <c r="F11" s="1"/>
      <c r="G11" s="1"/>
      <c r="H11" s="1"/>
      <c r="I11" s="1">
        <v>7.97</v>
      </c>
      <c r="J11" s="1">
        <v>100.6</v>
      </c>
      <c r="K11" s="1">
        <v>8.27</v>
      </c>
      <c r="L11" s="1">
        <v>5.29</v>
      </c>
      <c r="M11" s="1">
        <v>1.0391546052631577</v>
      </c>
      <c r="N11" s="1">
        <v>2.41</v>
      </c>
      <c r="O11" s="1">
        <v>1.1195303144401718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E6" sqref="E6:N6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6</v>
      </c>
      <c r="E1" t="s">
        <v>19</v>
      </c>
    </row>
    <row r="2" spans="1:14" x14ac:dyDescent="0.25">
      <c r="A2" t="s">
        <v>3</v>
      </c>
      <c r="B2">
        <v>1.2E-2</v>
      </c>
      <c r="C2">
        <v>1.2E-2</v>
      </c>
      <c r="D2">
        <f>C2-$B$2</f>
        <v>0</v>
      </c>
      <c r="E2">
        <f>D2*$C$20</f>
        <v>0</v>
      </c>
    </row>
    <row r="3" spans="1:14" x14ac:dyDescent="0.25">
      <c r="A3" t="s">
        <v>4</v>
      </c>
      <c r="B3">
        <v>5.83</v>
      </c>
      <c r="C3">
        <v>1.0980000000000001</v>
      </c>
      <c r="D3">
        <f t="shared" ref="D3:D15" si="0">C3-$B$2</f>
        <v>1.0860000000000001</v>
      </c>
      <c r="E3">
        <f t="shared" ref="E3:E6" si="1">D3*$C$20</f>
        <v>6.1095975953870685</v>
      </c>
    </row>
    <row r="4" spans="1:14" x14ac:dyDescent="0.25">
      <c r="A4" t="s">
        <v>5</v>
      </c>
      <c r="B4">
        <v>2.92</v>
      </c>
      <c r="C4">
        <v>0.50600000000000001</v>
      </c>
      <c r="D4">
        <f t="shared" si="0"/>
        <v>0.49399999999999999</v>
      </c>
      <c r="E4">
        <f t="shared" si="1"/>
        <v>2.7791355544394216</v>
      </c>
    </row>
    <row r="5" spans="1:14" x14ac:dyDescent="0.25">
      <c r="B5">
        <v>1.17</v>
      </c>
      <c r="C5">
        <v>0.221</v>
      </c>
      <c r="D5">
        <f t="shared" si="0"/>
        <v>0.20899999999999999</v>
      </c>
      <c r="E5">
        <f t="shared" si="1"/>
        <v>1.175788119185909</v>
      </c>
    </row>
    <row r="6" spans="1:14" x14ac:dyDescent="0.25">
      <c r="A6">
        <v>1</v>
      </c>
      <c r="C6">
        <v>8.3000000000000004E-2</v>
      </c>
      <c r="D6">
        <f t="shared" si="0"/>
        <v>7.1000000000000008E-2</v>
      </c>
      <c r="E6">
        <f t="shared" si="1"/>
        <v>0.3994304136947347</v>
      </c>
      <c r="F6">
        <f>D7*$C$20</f>
        <v>0.46693977938961945</v>
      </c>
      <c r="G6">
        <f>D8*$C$20</f>
        <v>0.49506868176248808</v>
      </c>
      <c r="H6">
        <f>D9*$C$20</f>
        <v>0.47819134033876687</v>
      </c>
      <c r="I6">
        <f>D10*$C$20</f>
        <v>0.90575065640636998</v>
      </c>
      <c r="J6">
        <f>D11*$C$20</f>
        <v>1.4852060452874642</v>
      </c>
      <c r="K6">
        <f>D12*$C$20</f>
        <v>0.3769272917964398</v>
      </c>
      <c r="L6">
        <f>D13*$C$20</f>
        <v>1.2939295091519574</v>
      </c>
      <c r="M6">
        <f>D14*$C$20</f>
        <v>0.9676342416266811</v>
      </c>
      <c r="N6">
        <f>D15*$C$20</f>
        <v>1.1195303144401718</v>
      </c>
    </row>
    <row r="7" spans="1:14" x14ac:dyDescent="0.25">
      <c r="C7">
        <v>9.5000000000000001E-2</v>
      </c>
      <c r="D7">
        <f t="shared" si="0"/>
        <v>8.3000000000000004E-2</v>
      </c>
    </row>
    <row r="8" spans="1:14" x14ac:dyDescent="0.25">
      <c r="C8">
        <v>0.1</v>
      </c>
      <c r="D8">
        <f t="shared" si="0"/>
        <v>8.8000000000000009E-2</v>
      </c>
    </row>
    <row r="9" spans="1:14" x14ac:dyDescent="0.25">
      <c r="C9">
        <v>9.7000000000000003E-2</v>
      </c>
      <c r="D9">
        <f t="shared" si="0"/>
        <v>8.5000000000000006E-2</v>
      </c>
    </row>
    <row r="10" spans="1:14" x14ac:dyDescent="0.25">
      <c r="C10">
        <v>0.17299999999999999</v>
      </c>
      <c r="D10">
        <f t="shared" si="0"/>
        <v>0.16099999999999998</v>
      </c>
    </row>
    <row r="11" spans="1:14" x14ac:dyDescent="0.25">
      <c r="C11">
        <v>0.27600000000000002</v>
      </c>
      <c r="D11">
        <f t="shared" si="0"/>
        <v>0.26400000000000001</v>
      </c>
    </row>
    <row r="12" spans="1:14" x14ac:dyDescent="0.25">
      <c r="C12">
        <v>7.9000000000000001E-2</v>
      </c>
      <c r="D12">
        <f t="shared" si="0"/>
        <v>6.7000000000000004E-2</v>
      </c>
    </row>
    <row r="13" spans="1:14" x14ac:dyDescent="0.25">
      <c r="C13">
        <v>0.24199999999999999</v>
      </c>
      <c r="D13">
        <f t="shared" si="0"/>
        <v>0.22999999999999998</v>
      </c>
    </row>
    <row r="14" spans="1:14" x14ac:dyDescent="0.25">
      <c r="C14">
        <v>0.184</v>
      </c>
      <c r="D14">
        <f t="shared" si="0"/>
        <v>0.17199999999999999</v>
      </c>
    </row>
    <row r="15" spans="1:14" x14ac:dyDescent="0.25">
      <c r="C15">
        <v>0.21099999999999999</v>
      </c>
      <c r="D15">
        <f t="shared" si="0"/>
        <v>0.19899999999999998</v>
      </c>
    </row>
    <row r="17" spans="2:3" x14ac:dyDescent="0.25">
      <c r="B17" t="s">
        <v>25</v>
      </c>
      <c r="C17">
        <f>B3/D3</f>
        <v>5.3683241252302025</v>
      </c>
    </row>
    <row r="18" spans="2:3" x14ac:dyDescent="0.25">
      <c r="C18">
        <f>B4/D4</f>
        <v>5.9109311740890691</v>
      </c>
    </row>
    <row r="19" spans="2:3" x14ac:dyDescent="0.25">
      <c r="C19">
        <f>B5/D5</f>
        <v>5.598086124401914</v>
      </c>
    </row>
    <row r="20" spans="2:3" x14ac:dyDescent="0.25">
      <c r="C20">
        <f>AVERAGE(C17:C19)</f>
        <v>5.6257804745737277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E20" sqref="E20"/>
    </sheetView>
  </sheetViews>
  <sheetFormatPr defaultRowHeight="15" x14ac:dyDescent="0.25"/>
  <cols>
    <col min="2" max="2" width="49.5703125" customWidth="1"/>
    <col min="3" max="3" width="25.7109375" customWidth="1"/>
    <col min="4" max="4" width="50" customWidth="1"/>
    <col min="5" max="5" width="31.42578125" customWidth="1"/>
    <col min="6" max="6" width="16.85546875" customWidth="1"/>
  </cols>
  <sheetData>
    <row r="1" spans="1:11" x14ac:dyDescent="0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>
        <v>6</v>
      </c>
      <c r="H1">
        <v>7</v>
      </c>
      <c r="I1">
        <v>8</v>
      </c>
      <c r="J1">
        <v>9</v>
      </c>
      <c r="K1">
        <v>10</v>
      </c>
    </row>
    <row r="2" spans="1:11" x14ac:dyDescent="0.25">
      <c r="A2" t="s">
        <v>75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</row>
    <row r="3" spans="1:11" x14ac:dyDescent="0.25">
      <c r="A3" t="s">
        <v>66</v>
      </c>
    </row>
    <row r="4" spans="1:11" x14ac:dyDescent="0.25">
      <c r="A4" t="s">
        <v>67</v>
      </c>
      <c r="B4" t="s">
        <v>20</v>
      </c>
      <c r="C4" t="s">
        <v>38</v>
      </c>
      <c r="D4" t="s">
        <v>22</v>
      </c>
      <c r="E4" t="s">
        <v>40</v>
      </c>
      <c r="F4" t="s">
        <v>24</v>
      </c>
    </row>
    <row r="5" spans="1:11" x14ac:dyDescent="0.25">
      <c r="A5" t="s">
        <v>68</v>
      </c>
      <c r="B5" t="s">
        <v>20</v>
      </c>
      <c r="C5" t="s">
        <v>39</v>
      </c>
      <c r="D5" t="s">
        <v>22</v>
      </c>
      <c r="E5" t="s">
        <v>41</v>
      </c>
      <c r="F5" t="s">
        <v>24</v>
      </c>
    </row>
    <row r="6" spans="1:11" x14ac:dyDescent="0.25">
      <c r="A6" t="s">
        <v>69</v>
      </c>
      <c r="B6" t="s">
        <v>42</v>
      </c>
      <c r="C6" t="s">
        <v>44</v>
      </c>
      <c r="D6" t="s">
        <v>45</v>
      </c>
      <c r="E6" t="s">
        <v>48</v>
      </c>
      <c r="F6" t="s">
        <v>50</v>
      </c>
    </row>
    <row r="7" spans="1:11" x14ac:dyDescent="0.25">
      <c r="A7" t="s">
        <v>70</v>
      </c>
      <c r="B7" t="s">
        <v>43</v>
      </c>
      <c r="C7" t="s">
        <v>46</v>
      </c>
      <c r="D7" t="s">
        <v>47</v>
      </c>
      <c r="E7" t="s">
        <v>49</v>
      </c>
      <c r="F7" t="s">
        <v>51</v>
      </c>
    </row>
    <row r="8" spans="1:11" x14ac:dyDescent="0.25">
      <c r="A8" t="s">
        <v>71</v>
      </c>
      <c r="B8" t="s">
        <v>52</v>
      </c>
      <c r="C8" t="s">
        <v>53</v>
      </c>
      <c r="D8" t="s">
        <v>22</v>
      </c>
      <c r="E8" t="s">
        <v>54</v>
      </c>
      <c r="F8" t="s">
        <v>55</v>
      </c>
    </row>
    <row r="9" spans="1:11" x14ac:dyDescent="0.25">
      <c r="A9" t="s">
        <v>72</v>
      </c>
      <c r="B9" t="s">
        <v>56</v>
      </c>
      <c r="C9" t="s">
        <v>57</v>
      </c>
      <c r="D9" t="s">
        <v>58</v>
      </c>
      <c r="E9" t="s">
        <v>59</v>
      </c>
      <c r="F9" t="s">
        <v>24</v>
      </c>
    </row>
    <row r="10" spans="1:11" x14ac:dyDescent="0.25">
      <c r="A10" t="s">
        <v>73</v>
      </c>
      <c r="B10" t="s">
        <v>60</v>
      </c>
      <c r="C10" t="s">
        <v>61</v>
      </c>
      <c r="D10" t="s">
        <v>22</v>
      </c>
      <c r="E10" t="s">
        <v>41</v>
      </c>
      <c r="F10" t="s">
        <v>62</v>
      </c>
    </row>
    <row r="11" spans="1:11" x14ac:dyDescent="0.25">
      <c r="A11" t="s">
        <v>74</v>
      </c>
      <c r="B11" t="s">
        <v>63</v>
      </c>
      <c r="C11" t="s">
        <v>64</v>
      </c>
      <c r="D11" t="s">
        <v>22</v>
      </c>
      <c r="E11" t="s">
        <v>65</v>
      </c>
      <c r="F11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M2" sqref="M2:M11"/>
    </sheetView>
  </sheetViews>
  <sheetFormatPr defaultRowHeight="15" x14ac:dyDescent="0.25"/>
  <sheetData>
    <row r="1" spans="1:13" x14ac:dyDescent="0.25">
      <c r="A1" t="s">
        <v>0</v>
      </c>
      <c r="B1" t="s">
        <v>34</v>
      </c>
      <c r="C1" t="s">
        <v>31</v>
      </c>
      <c r="D1" t="s">
        <v>32</v>
      </c>
      <c r="E1" t="s">
        <v>33</v>
      </c>
      <c r="F1" t="s">
        <v>35</v>
      </c>
      <c r="G1" t="s">
        <v>6</v>
      </c>
      <c r="H1" t="s">
        <v>6</v>
      </c>
      <c r="I1" t="s">
        <v>36</v>
      </c>
      <c r="J1" t="s">
        <v>37</v>
      </c>
      <c r="K1" t="s">
        <v>17</v>
      </c>
    </row>
    <row r="2" spans="1:13" x14ac:dyDescent="0.25">
      <c r="A2">
        <v>1</v>
      </c>
      <c r="B2">
        <v>1.54E-2</v>
      </c>
      <c r="C2">
        <v>3.7999999999999999E-2</v>
      </c>
      <c r="D2">
        <v>2.7E-2</v>
      </c>
      <c r="E2">
        <v>2.3800000000000002E-2</v>
      </c>
      <c r="F2">
        <f>C2-B2</f>
        <v>2.2599999999999999E-2</v>
      </c>
      <c r="G2">
        <f>D2-B2</f>
        <v>1.1599999999999999E-2</v>
      </c>
      <c r="H2">
        <f>E2-B2</f>
        <v>8.4000000000000012E-3</v>
      </c>
      <c r="I2">
        <f>11.85*F2-1.54*G2-0.08*H2</f>
        <v>0.249274</v>
      </c>
      <c r="J2">
        <v>1.5</v>
      </c>
      <c r="K2">
        <f>I2*10/J2</f>
        <v>1.6618266666666666</v>
      </c>
      <c r="M2">
        <f>AVERAGE(K2:K3)</f>
        <v>1.6721366666666664</v>
      </c>
    </row>
    <row r="3" spans="1:13" x14ac:dyDescent="0.25">
      <c r="A3">
        <v>1</v>
      </c>
      <c r="B3">
        <v>1.9199999999999998E-2</v>
      </c>
      <c r="C3">
        <v>4.2099999999999999E-2</v>
      </c>
      <c r="D3">
        <v>3.1099999999999999E-2</v>
      </c>
      <c r="E3">
        <v>2.76E-2</v>
      </c>
      <c r="F3">
        <f t="shared" ref="F3:F21" si="0">C3-B3</f>
        <v>2.29E-2</v>
      </c>
      <c r="G3">
        <f t="shared" ref="G3:G21" si="1">D3-B3</f>
        <v>1.1900000000000001E-2</v>
      </c>
      <c r="H3">
        <f t="shared" ref="H3:H21" si="2">E3-B3</f>
        <v>8.4000000000000012E-3</v>
      </c>
      <c r="I3">
        <f t="shared" ref="I3:I21" si="3">11.85*F3-1.54*G3-0.08*H3</f>
        <v>0.25236699999999995</v>
      </c>
      <c r="J3">
        <v>1.5</v>
      </c>
      <c r="K3">
        <f t="shared" ref="K3:K21" si="4">I3*10/J3</f>
        <v>1.6824466666666664</v>
      </c>
      <c r="M3">
        <f>AVERAGE(K4:K5)</f>
        <v>1.7280640243902441</v>
      </c>
    </row>
    <row r="4" spans="1:13" x14ac:dyDescent="0.25">
      <c r="A4">
        <v>2</v>
      </c>
      <c r="B4">
        <v>1.04E-2</v>
      </c>
      <c r="C4">
        <v>3.61E-2</v>
      </c>
      <c r="D4">
        <v>2.24E-2</v>
      </c>
      <c r="E4">
        <v>1.84E-2</v>
      </c>
      <c r="F4">
        <f t="shared" si="0"/>
        <v>2.5700000000000001E-2</v>
      </c>
      <c r="G4">
        <f t="shared" si="1"/>
        <v>1.2E-2</v>
      </c>
      <c r="H4">
        <f t="shared" si="2"/>
        <v>8.0000000000000002E-3</v>
      </c>
      <c r="I4">
        <f t="shared" si="3"/>
        <v>0.28542500000000004</v>
      </c>
      <c r="J4">
        <v>1.64</v>
      </c>
      <c r="K4">
        <f t="shared" si="4"/>
        <v>1.7403963414634149</v>
      </c>
      <c r="M4">
        <f>AVERAGE(K6:K7)</f>
        <v>1.1238628048780486</v>
      </c>
    </row>
    <row r="5" spans="1:13" x14ac:dyDescent="0.25">
      <c r="A5">
        <v>2</v>
      </c>
      <c r="B5">
        <v>7.4999999999999997E-3</v>
      </c>
      <c r="C5">
        <v>3.27E-2</v>
      </c>
      <c r="D5">
        <v>1.83E-2</v>
      </c>
      <c r="E5">
        <v>1.5100000000000001E-2</v>
      </c>
      <c r="F5">
        <f t="shared" si="0"/>
        <v>2.52E-2</v>
      </c>
      <c r="G5">
        <f t="shared" si="1"/>
        <v>1.0800000000000001E-2</v>
      </c>
      <c r="H5">
        <f t="shared" si="2"/>
        <v>7.6000000000000009E-3</v>
      </c>
      <c r="I5">
        <f t="shared" si="3"/>
        <v>0.28138000000000002</v>
      </c>
      <c r="J5">
        <v>1.64</v>
      </c>
      <c r="K5">
        <f t="shared" si="4"/>
        <v>1.7157317073170733</v>
      </c>
      <c r="M5">
        <f>AVERAGE(K8:K9)</f>
        <v>1.4076562500000001</v>
      </c>
    </row>
    <row r="6" spans="1:13" x14ac:dyDescent="0.25">
      <c r="A6">
        <v>3</v>
      </c>
      <c r="B6">
        <v>5.3E-3</v>
      </c>
      <c r="C6">
        <v>2.1999999999999999E-2</v>
      </c>
      <c r="D6">
        <v>1.2800000000000001E-2</v>
      </c>
      <c r="E6">
        <v>1.04E-2</v>
      </c>
      <c r="F6">
        <f t="shared" si="0"/>
        <v>1.67E-2</v>
      </c>
      <c r="G6">
        <f t="shared" si="1"/>
        <v>7.5000000000000006E-3</v>
      </c>
      <c r="H6">
        <f t="shared" si="2"/>
        <v>5.0999999999999995E-3</v>
      </c>
      <c r="I6">
        <f t="shared" si="3"/>
        <v>0.18593699999999999</v>
      </c>
      <c r="J6">
        <v>1.64</v>
      </c>
      <c r="K6">
        <f t="shared" si="4"/>
        <v>1.1337621951219512</v>
      </c>
      <c r="M6">
        <f>AVERAGE(K10:K11)</f>
        <v>1.055016</v>
      </c>
    </row>
    <row r="7" spans="1:13" x14ac:dyDescent="0.25">
      <c r="A7">
        <v>3</v>
      </c>
      <c r="B7">
        <v>3.7000000000000002E-3</v>
      </c>
      <c r="C7">
        <v>2.01E-2</v>
      </c>
      <c r="D7">
        <v>1.0999999999999999E-2</v>
      </c>
      <c r="E7">
        <v>8.8000000000000005E-3</v>
      </c>
      <c r="F7">
        <f t="shared" si="0"/>
        <v>1.6399999999999998E-2</v>
      </c>
      <c r="G7">
        <f t="shared" si="1"/>
        <v>7.2999999999999992E-3</v>
      </c>
      <c r="H7">
        <f t="shared" si="2"/>
        <v>5.1000000000000004E-3</v>
      </c>
      <c r="I7">
        <f t="shared" si="3"/>
        <v>0.18268999999999996</v>
      </c>
      <c r="J7">
        <v>1.64</v>
      </c>
      <c r="K7">
        <f t="shared" si="4"/>
        <v>1.1139634146341462</v>
      </c>
      <c r="M7">
        <f>AVERAGE(K12:K13)</f>
        <v>2.5073015873015869</v>
      </c>
    </row>
    <row r="8" spans="1:13" x14ac:dyDescent="0.25">
      <c r="A8">
        <v>4</v>
      </c>
      <c r="B8">
        <v>4.5999999999999999E-3</v>
      </c>
      <c r="C8">
        <v>2.4400000000000002E-2</v>
      </c>
      <c r="D8">
        <v>1.1599999999999999E-2</v>
      </c>
      <c r="E8">
        <v>1.01E-2</v>
      </c>
      <c r="F8">
        <f t="shared" si="0"/>
        <v>1.9800000000000002E-2</v>
      </c>
      <c r="G8">
        <f t="shared" si="1"/>
        <v>6.9999999999999993E-3</v>
      </c>
      <c r="H8">
        <f t="shared" si="2"/>
        <v>5.4999999999999997E-3</v>
      </c>
      <c r="I8">
        <f t="shared" si="3"/>
        <v>0.22341</v>
      </c>
      <c r="J8">
        <v>1.6</v>
      </c>
      <c r="K8">
        <f t="shared" si="4"/>
        <v>1.3963124999999998</v>
      </c>
      <c r="M8">
        <f>AVERAGE(K14:K15)</f>
        <v>1.1388249999999998</v>
      </c>
    </row>
    <row r="9" spans="1:13" x14ac:dyDescent="0.25">
      <c r="A9">
        <v>4</v>
      </c>
      <c r="B9">
        <v>6.6E-3</v>
      </c>
      <c r="C9">
        <v>2.6800000000000001E-2</v>
      </c>
      <c r="D9">
        <v>1.43E-2</v>
      </c>
      <c r="E9">
        <v>1.2500000000000001E-2</v>
      </c>
      <c r="F9">
        <f t="shared" si="0"/>
        <v>2.0200000000000003E-2</v>
      </c>
      <c r="G9">
        <f t="shared" si="1"/>
        <v>7.7000000000000002E-3</v>
      </c>
      <c r="H9">
        <f t="shared" si="2"/>
        <v>5.9000000000000007E-3</v>
      </c>
      <c r="I9">
        <f t="shared" si="3"/>
        <v>0.22704000000000002</v>
      </c>
      <c r="J9">
        <v>1.6</v>
      </c>
      <c r="K9">
        <f t="shared" si="4"/>
        <v>1.4190000000000003</v>
      </c>
      <c r="M9">
        <f>AVERAGE(K16:K17)</f>
        <v>2.6865441176470588</v>
      </c>
    </row>
    <row r="10" spans="1:13" x14ac:dyDescent="0.25">
      <c r="A10">
        <v>5</v>
      </c>
      <c r="B10">
        <v>1.14E-3</v>
      </c>
      <c r="C10">
        <v>1.5599999999999999E-2</v>
      </c>
      <c r="D10">
        <v>8.2000000000000007E-3</v>
      </c>
      <c r="E10">
        <v>6.0000000000000001E-3</v>
      </c>
      <c r="F10">
        <f t="shared" si="0"/>
        <v>1.4459999999999999E-2</v>
      </c>
      <c r="G10">
        <f t="shared" si="1"/>
        <v>7.0600000000000003E-3</v>
      </c>
      <c r="H10">
        <f t="shared" si="2"/>
        <v>4.8599999999999997E-3</v>
      </c>
      <c r="I10">
        <f t="shared" si="3"/>
        <v>0.16008979999999998</v>
      </c>
      <c r="J10">
        <v>1.5</v>
      </c>
      <c r="K10">
        <f t="shared" si="4"/>
        <v>1.0672653333333331</v>
      </c>
      <c r="M10">
        <f>AVERAGE(K18:K19)</f>
        <v>2.6361805555555557</v>
      </c>
    </row>
    <row r="11" spans="1:13" x14ac:dyDescent="0.25">
      <c r="A11">
        <v>5</v>
      </c>
      <c r="B11">
        <v>5.7000000000000002E-3</v>
      </c>
      <c r="C11">
        <v>1.9800000000000002E-2</v>
      </c>
      <c r="D11">
        <v>1.24E-2</v>
      </c>
      <c r="E11">
        <v>1.01E-2</v>
      </c>
      <c r="F11">
        <f t="shared" si="0"/>
        <v>1.4100000000000001E-2</v>
      </c>
      <c r="G11">
        <f t="shared" si="1"/>
        <v>6.6999999999999994E-3</v>
      </c>
      <c r="H11">
        <f t="shared" si="2"/>
        <v>4.3999999999999994E-3</v>
      </c>
      <c r="I11">
        <f t="shared" si="3"/>
        <v>0.15641500000000003</v>
      </c>
      <c r="J11">
        <v>1.5</v>
      </c>
      <c r="K11">
        <f t="shared" si="4"/>
        <v>1.0427666666666668</v>
      </c>
      <c r="M11">
        <f>AVERAGE(K20:K21)</f>
        <v>1.0391546052631577</v>
      </c>
    </row>
    <row r="12" spans="1:13" x14ac:dyDescent="0.25">
      <c r="A12">
        <v>6</v>
      </c>
      <c r="B12">
        <v>1.0699999999999999E-2</v>
      </c>
      <c r="C12">
        <v>3.8600000000000002E-2</v>
      </c>
      <c r="D12">
        <v>2.23E-2</v>
      </c>
      <c r="E12">
        <v>1.9400000000000001E-2</v>
      </c>
      <c r="F12">
        <f t="shared" si="0"/>
        <v>2.7900000000000001E-2</v>
      </c>
      <c r="G12">
        <f t="shared" si="1"/>
        <v>1.1600000000000001E-2</v>
      </c>
      <c r="H12">
        <f t="shared" si="2"/>
        <v>8.7000000000000011E-3</v>
      </c>
      <c r="I12">
        <f t="shared" si="3"/>
        <v>0.31205500000000003</v>
      </c>
      <c r="J12">
        <v>1.26</v>
      </c>
      <c r="K12">
        <f t="shared" si="4"/>
        <v>2.4766269841269843</v>
      </c>
    </row>
    <row r="13" spans="1:13" x14ac:dyDescent="0.25">
      <c r="A13">
        <v>6</v>
      </c>
      <c r="B13">
        <v>1.34E-2</v>
      </c>
      <c r="C13">
        <v>4.2099999999999999E-2</v>
      </c>
      <c r="D13">
        <v>2.6100000000000002E-2</v>
      </c>
      <c r="E13">
        <v>2.2800000000000001E-2</v>
      </c>
      <c r="F13">
        <f t="shared" si="0"/>
        <v>2.8699999999999996E-2</v>
      </c>
      <c r="G13">
        <f t="shared" si="1"/>
        <v>1.2700000000000001E-2</v>
      </c>
      <c r="H13">
        <f t="shared" si="2"/>
        <v>9.4000000000000004E-3</v>
      </c>
      <c r="I13">
        <f t="shared" si="3"/>
        <v>0.31978499999999993</v>
      </c>
      <c r="J13">
        <v>1.26</v>
      </c>
      <c r="K13">
        <f t="shared" si="4"/>
        <v>2.5379761904761899</v>
      </c>
    </row>
    <row r="14" spans="1:13" x14ac:dyDescent="0.25">
      <c r="A14">
        <v>7</v>
      </c>
      <c r="B14">
        <v>3.8999999999999998E-3</v>
      </c>
      <c r="C14">
        <v>2.0299999999999999E-2</v>
      </c>
      <c r="D14">
        <v>1.1299999999999999E-2</v>
      </c>
      <c r="E14">
        <v>9.1999999999999998E-3</v>
      </c>
      <c r="F14">
        <f t="shared" si="0"/>
        <v>1.6399999999999998E-2</v>
      </c>
      <c r="G14">
        <f t="shared" si="1"/>
        <v>7.3999999999999995E-3</v>
      </c>
      <c r="H14">
        <f t="shared" si="2"/>
        <v>5.3E-3</v>
      </c>
      <c r="I14">
        <f t="shared" si="3"/>
        <v>0.18251999999999996</v>
      </c>
      <c r="J14">
        <v>1.6</v>
      </c>
      <c r="K14">
        <f t="shared" si="4"/>
        <v>1.1407499999999997</v>
      </c>
    </row>
    <row r="15" spans="1:13" x14ac:dyDescent="0.25">
      <c r="A15">
        <v>7</v>
      </c>
      <c r="B15">
        <v>3.0999999999999999E-3</v>
      </c>
      <c r="C15">
        <v>1.95E-2</v>
      </c>
      <c r="D15">
        <v>1.09E-2</v>
      </c>
      <c r="E15">
        <v>8.3999999999999995E-3</v>
      </c>
      <c r="F15">
        <f t="shared" si="0"/>
        <v>1.6400000000000001E-2</v>
      </c>
      <c r="G15">
        <f t="shared" si="1"/>
        <v>7.7999999999999996E-3</v>
      </c>
      <c r="H15">
        <f t="shared" si="2"/>
        <v>5.2999999999999992E-3</v>
      </c>
      <c r="I15">
        <f t="shared" si="3"/>
        <v>0.18190400000000001</v>
      </c>
      <c r="J15">
        <v>1.6</v>
      </c>
      <c r="K15">
        <f t="shared" si="4"/>
        <v>1.1369</v>
      </c>
    </row>
    <row r="16" spans="1:13" x14ac:dyDescent="0.25">
      <c r="A16">
        <v>8</v>
      </c>
      <c r="B16">
        <v>7.4000000000000003E-3</v>
      </c>
      <c r="C16">
        <v>3.1800000000000002E-2</v>
      </c>
      <c r="D16">
        <v>1.72E-2</v>
      </c>
      <c r="E16">
        <v>1.41E-2</v>
      </c>
      <c r="F16">
        <f t="shared" si="0"/>
        <v>2.4400000000000002E-2</v>
      </c>
      <c r="G16">
        <f t="shared" si="1"/>
        <v>9.7999999999999997E-3</v>
      </c>
      <c r="H16">
        <f t="shared" si="2"/>
        <v>6.6999999999999994E-3</v>
      </c>
      <c r="I16">
        <f t="shared" si="3"/>
        <v>0.27351200000000003</v>
      </c>
      <c r="J16">
        <v>1.02</v>
      </c>
      <c r="K16">
        <f t="shared" si="4"/>
        <v>2.6814901960784314</v>
      </c>
    </row>
    <row r="17" spans="1:11" x14ac:dyDescent="0.25">
      <c r="A17">
        <v>8</v>
      </c>
      <c r="B17">
        <v>7.3000000000000001E-3</v>
      </c>
      <c r="C17">
        <v>3.1800000000000002E-2</v>
      </c>
      <c r="D17">
        <v>1.72E-2</v>
      </c>
      <c r="E17">
        <v>1.4E-2</v>
      </c>
      <c r="F17">
        <f t="shared" si="0"/>
        <v>2.4500000000000001E-2</v>
      </c>
      <c r="G17">
        <f t="shared" si="1"/>
        <v>9.8999999999999991E-3</v>
      </c>
      <c r="H17">
        <f t="shared" si="2"/>
        <v>6.7000000000000002E-3</v>
      </c>
      <c r="I17">
        <f t="shared" si="3"/>
        <v>0.27454300000000004</v>
      </c>
      <c r="J17">
        <v>1.02</v>
      </c>
      <c r="K17">
        <f t="shared" si="4"/>
        <v>2.6915980392156866</v>
      </c>
    </row>
    <row r="18" spans="1:11" x14ac:dyDescent="0.25">
      <c r="A18">
        <v>9</v>
      </c>
      <c r="B18">
        <v>5.4000000000000003E-3</v>
      </c>
      <c r="C18">
        <v>2.23E-2</v>
      </c>
      <c r="D18">
        <v>1.2500000000000001E-2</v>
      </c>
      <c r="E18">
        <v>1.14E-2</v>
      </c>
      <c r="F18">
        <f t="shared" si="0"/>
        <v>1.6899999999999998E-2</v>
      </c>
      <c r="G18">
        <f t="shared" si="1"/>
        <v>7.1000000000000004E-3</v>
      </c>
      <c r="H18">
        <f t="shared" si="2"/>
        <v>6.0000000000000001E-3</v>
      </c>
      <c r="I18">
        <f t="shared" si="3"/>
        <v>0.18885099999999996</v>
      </c>
      <c r="J18">
        <v>0.72</v>
      </c>
      <c r="K18">
        <f t="shared" si="4"/>
        <v>2.6229305555555551</v>
      </c>
    </row>
    <row r="19" spans="1:11" x14ac:dyDescent="0.25">
      <c r="A19">
        <v>9</v>
      </c>
      <c r="B19">
        <v>4.4999999999999997E-3</v>
      </c>
      <c r="C19">
        <v>2.1600000000000001E-2</v>
      </c>
      <c r="D19">
        <v>1.1900000000000001E-2</v>
      </c>
      <c r="E19">
        <v>1.0500000000000001E-2</v>
      </c>
      <c r="F19">
        <f t="shared" si="0"/>
        <v>1.7100000000000001E-2</v>
      </c>
      <c r="G19">
        <f t="shared" si="1"/>
        <v>7.4000000000000012E-3</v>
      </c>
      <c r="H19">
        <f t="shared" si="2"/>
        <v>6.000000000000001E-3</v>
      </c>
      <c r="I19">
        <f t="shared" si="3"/>
        <v>0.19075900000000001</v>
      </c>
      <c r="J19">
        <v>0.72</v>
      </c>
      <c r="K19">
        <f t="shared" si="4"/>
        <v>2.649430555555556</v>
      </c>
    </row>
    <row r="20" spans="1:11" x14ac:dyDescent="0.25">
      <c r="A20">
        <v>10</v>
      </c>
      <c r="B20">
        <v>2.6100000000000002E-2</v>
      </c>
      <c r="C20">
        <v>4.0300000000000002E-2</v>
      </c>
      <c r="D20">
        <v>3.39E-2</v>
      </c>
      <c r="E20">
        <v>3.2800000000000003E-2</v>
      </c>
      <c r="F20">
        <f t="shared" si="0"/>
        <v>1.4200000000000001E-2</v>
      </c>
      <c r="G20">
        <f t="shared" si="1"/>
        <v>7.7999999999999979E-3</v>
      </c>
      <c r="H20">
        <f t="shared" si="2"/>
        <v>6.7000000000000011E-3</v>
      </c>
      <c r="I20">
        <f t="shared" si="3"/>
        <v>0.155722</v>
      </c>
      <c r="J20">
        <v>1.52</v>
      </c>
      <c r="K20">
        <f t="shared" si="4"/>
        <v>1.0244868421052631</v>
      </c>
    </row>
    <row r="21" spans="1:11" x14ac:dyDescent="0.25">
      <c r="A21">
        <v>10</v>
      </c>
      <c r="B21">
        <v>2.0400000000000001E-2</v>
      </c>
      <c r="C21">
        <v>3.5099999999999999E-2</v>
      </c>
      <c r="D21">
        <v>2.9100000000000001E-2</v>
      </c>
      <c r="E21">
        <v>2.81E-2</v>
      </c>
      <c r="F21">
        <f t="shared" si="0"/>
        <v>1.4699999999999998E-2</v>
      </c>
      <c r="G21">
        <f t="shared" si="1"/>
        <v>8.6999999999999994E-3</v>
      </c>
      <c r="H21">
        <f t="shared" si="2"/>
        <v>7.6999999999999985E-3</v>
      </c>
      <c r="I21">
        <f t="shared" si="3"/>
        <v>0.16018099999999996</v>
      </c>
      <c r="J21">
        <v>1.52</v>
      </c>
      <c r="K21">
        <f t="shared" si="4"/>
        <v>1.0538223684210524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SRF2 </vt:lpstr>
      <vt:lpstr>DRP</vt:lpstr>
      <vt:lpstr>SRF1</vt:lpstr>
      <vt:lpstr>NNN</vt:lpstr>
      <vt:lpstr>chloro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andrewi</dc:creator>
  <cp:lastModifiedBy>Theresa Mendoza</cp:lastModifiedBy>
  <dcterms:created xsi:type="dcterms:W3CDTF">2016-03-11T23:58:50Z</dcterms:created>
  <dcterms:modified xsi:type="dcterms:W3CDTF">2017-09-12T22:32:55Z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ISdDocName">
    <vt:lpwstr>OTAGO663259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https://webcontrib.otago.ac.nz/cs/idcplg</vt:lpwstr>
  </property>
  <property fmtid="{D5CDD505-2E9C-101B-9397-08002B2CF9AE}" pid="5" name="DISdUser">
    <vt:lpwstr>hugge12p</vt:lpwstr>
  </property>
  <property fmtid="{D5CDD505-2E9C-101B-9397-08002B2CF9AE}" pid="6" name="DISdID">
    <vt:lpwstr>1373576</vt:lpwstr>
  </property>
  <property fmtid="{D5CDD505-2E9C-101B-9397-08002B2CF9AE}" pid="7" name="DISidcName">
    <vt:lpwstr>prodcontrib11g</vt:lpwstr>
  </property>
  <property fmtid="{D5CDD505-2E9C-101B-9397-08002B2CF9AE}" pid="8" name="DISTaskPaneUrl">
    <vt:lpwstr>https://webcontrib.otago.ac.nz/cs/idcplg?IdcService=DESKTOP_DOC_INFO&amp;dDocName=OTAGO663259&amp;dID=1373576&amp;ClientControlled=DocMan,taskpane&amp;coreContentOnly=1</vt:lpwstr>
  </property>
</Properties>
</file>