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Alga" sheetId="4" r:id="rId3"/>
    <sheet name="animals" sheetId="5" r:id="rId4"/>
    <sheet name="DRP" sheetId="6" r:id="rId5"/>
    <sheet name="chloroa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12" i="6"/>
  <c r="E10" i="6"/>
  <c r="E9" i="6"/>
  <c r="E8" i="6"/>
  <c r="E7" i="6"/>
  <c r="E6" i="6"/>
  <c r="E5" i="6"/>
  <c r="E4" i="6"/>
  <c r="E3" i="6"/>
  <c r="E2" i="6"/>
  <c r="D15" i="6"/>
  <c r="D13" i="6"/>
  <c r="D12" i="6"/>
  <c r="D10" i="6"/>
  <c r="D9" i="6"/>
  <c r="D8" i="6"/>
  <c r="D7" i="6"/>
  <c r="D6" i="6"/>
  <c r="D5" i="6"/>
  <c r="D4" i="6"/>
  <c r="D3" i="6"/>
  <c r="D2" i="6"/>
  <c r="D11" i="2" l="1"/>
  <c r="D10" i="2"/>
  <c r="D9" i="2"/>
  <c r="D8" i="2"/>
  <c r="D7" i="2"/>
  <c r="D6" i="2"/>
  <c r="M11" i="3" l="1"/>
  <c r="M10" i="3"/>
  <c r="M9" i="3"/>
  <c r="M8" i="3"/>
  <c r="M7" i="3"/>
  <c r="M6" i="3"/>
  <c r="M5" i="3"/>
  <c r="M4" i="3"/>
  <c r="M3" i="3"/>
  <c r="M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I21" i="3" l="1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I4" i="3"/>
  <c r="K4" i="3" s="1"/>
  <c r="I3" i="3"/>
  <c r="K3" i="3" s="1"/>
  <c r="I2" i="3"/>
  <c r="K2" i="3" s="1"/>
</calcChain>
</file>

<file path=xl/sharedStrings.xml><?xml version="1.0" encoding="utf-8"?>
<sst xmlns="http://schemas.openxmlformats.org/spreadsheetml/2006/main" count="160" uniqueCount="95">
  <si>
    <t>Site</t>
  </si>
  <si>
    <t>#81 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</si>
  <si>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</si>
  <si>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</si>
  <si>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</si>
  <si>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</si>
  <si>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</si>
  <si>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</si>
  <si>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</si>
  <si>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</si>
  <si>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</si>
  <si>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site</t>
  </si>
  <si>
    <t>E750</t>
  </si>
  <si>
    <t>E664</t>
  </si>
  <si>
    <t>E647</t>
  </si>
  <si>
    <t>E630</t>
  </si>
  <si>
    <t>Ecprr</t>
  </si>
  <si>
    <t>Ecorr</t>
  </si>
  <si>
    <t>Ca</t>
  </si>
  <si>
    <t>vol</t>
  </si>
  <si>
    <t>chloro a</t>
  </si>
  <si>
    <t>temp</t>
  </si>
  <si>
    <t>sal</t>
  </si>
  <si>
    <t>cond</t>
  </si>
  <si>
    <t>_/52.350</t>
  </si>
  <si>
    <t>pH</t>
  </si>
  <si>
    <t>NNN</t>
  </si>
  <si>
    <t>DRP</t>
  </si>
  <si>
    <t>24.10/31.39</t>
  </si>
  <si>
    <t>37.37/49.97</t>
  </si>
  <si>
    <t>_/_</t>
  </si>
  <si>
    <t>_</t>
  </si>
  <si>
    <t>38.0/50.4</t>
  </si>
  <si>
    <t>.380/0.470</t>
  </si>
  <si>
    <t>38.36/50.2</t>
  </si>
  <si>
    <t>37.54/46.50</t>
  </si>
  <si>
    <t>weather</t>
  </si>
  <si>
    <t>tide and time</t>
  </si>
  <si>
    <t>unusual</t>
  </si>
  <si>
    <t>surface</t>
  </si>
  <si>
    <t>colour</t>
  </si>
  <si>
    <t>light wind,17-18oC,75% ccv</t>
  </si>
  <si>
    <t xml:space="preserve">Smell drfting from N,fine film,brown scum </t>
  </si>
  <si>
    <t>Flowing at a rate of 0.5m/s</t>
  </si>
  <si>
    <t>v calm</t>
  </si>
  <si>
    <t>green oily appearance</t>
  </si>
  <si>
    <t>1209, low tide</t>
  </si>
  <si>
    <t>red seaweed</t>
  </si>
  <si>
    <t>sea lettuce</t>
  </si>
  <si>
    <t>100 or so shags</t>
  </si>
  <si>
    <t>13.1oC,calm, 45%ccv</t>
  </si>
  <si>
    <t>0940, low tide</t>
  </si>
  <si>
    <t>clear</t>
  </si>
  <si>
    <t>no</t>
  </si>
  <si>
    <t>12.2oC,Southerly, 5kph,45% ccv</t>
  </si>
  <si>
    <t>1010,low tide</t>
  </si>
  <si>
    <t>cans in the water</t>
  </si>
  <si>
    <t>clear white bubbles</t>
  </si>
  <si>
    <t>film or brown scum, lots of litter</t>
  </si>
  <si>
    <t>16.4oC,S wind, 75% ccv</t>
  </si>
  <si>
    <t>0935, extremely low</t>
  </si>
  <si>
    <t>green seaweed/Ulva</t>
  </si>
  <si>
    <t>sea anemones</t>
  </si>
  <si>
    <t>flocks of birds</t>
  </si>
  <si>
    <t>all the intetidal visible</t>
  </si>
  <si>
    <t>calm, minor ripples</t>
  </si>
  <si>
    <t>no, very clear</t>
  </si>
  <si>
    <t>19.30oC, no wind, 8% ccv</t>
  </si>
  <si>
    <t>1138, low tide</t>
  </si>
  <si>
    <t>geese, bird poo,</t>
  </si>
  <si>
    <t>still</t>
  </si>
  <si>
    <t>murky/greenish blue</t>
  </si>
  <si>
    <t>18.1oC,Southerly,v slight,</t>
  </si>
  <si>
    <t>1052,very low tide</t>
  </si>
  <si>
    <t>crabs</t>
  </si>
  <si>
    <t>star fish</t>
  </si>
  <si>
    <t>dead crabs and fish</t>
  </si>
  <si>
    <t>all very exposed, glass,bricks,bottlecaps,tyres</t>
  </si>
  <si>
    <t>murky, sl constant ripples</t>
  </si>
  <si>
    <t>murky/clear</t>
  </si>
  <si>
    <t>light breeze,calm,40% ccv</t>
  </si>
  <si>
    <t>1025,low tide</t>
  </si>
  <si>
    <t>Low tide at 10.00</t>
  </si>
  <si>
    <t>blank</t>
  </si>
  <si>
    <t>St</t>
  </si>
  <si>
    <t>Eb</t>
  </si>
  <si>
    <t>Es</t>
  </si>
  <si>
    <t>F</t>
  </si>
  <si>
    <t>sal adj</t>
  </si>
  <si>
    <t>cond adj</t>
  </si>
  <si>
    <t>cod adj</t>
  </si>
  <si>
    <t>DO mg/L</t>
  </si>
  <si>
    <t>DO %</t>
  </si>
  <si>
    <t>turb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</si>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</sst>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left" indent="5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worksheets/sheet3.xml" Type="http://schemas.openxmlformats.org/officeDocument/2006/relationships/worksheet" Id="rId3"></Relationship><Relationship Target="theme/theme1.xml" Type="http://schemas.openxmlformats.org/officeDocument/2006/relationships/theme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0"></Relationship><Relationship Target="worksheets/sheet4.xml" Type="http://schemas.openxmlformats.org/officeDocument/2006/relationships/worksheet" Id="rId4"></Relationship><Relationship Target="sharedStrings.xml" Type="http://schemas.openxmlformats.org/officeDocument/2006/relationships/sharedString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B2" sqref="B2:P12"/>
    </sheetView>
  </sheetViews>
  <sheetFormatPr defaultRowHeight="15" x14ac:dyDescent="0.25"/>
  <cols>
    <col min="4" max="4" width="12.7109375" customWidth="1"/>
    <col min="5" max="5" width="12.42578125" customWidth="1"/>
    <col min="12" max="12" width="12.85546875" customWidth="1"/>
    <col min="14" max="15" width="11" bestFit="1" customWidth="1"/>
  </cols>
  <sheetData>
    <row r="1" spans="1:16" x14ac:dyDescent="0.25">
      <c r="A1" t="s">
        <v>0</v>
      </c>
      <c r="B1" t="s">
        <v>21</v>
      </c>
      <c r="C1" t="s">
        <v>22</v>
      </c>
      <c r="D1" s="2" t="s">
        <v>88</v>
      </c>
      <c r="E1" t="s">
        <v>23</v>
      </c>
      <c r="F1" t="s">
        <v>89</v>
      </c>
      <c r="G1" t="s">
        <v>23</v>
      </c>
      <c r="H1" t="s">
        <v>90</v>
      </c>
      <c r="I1" t="s">
        <v>91</v>
      </c>
      <c r="J1" t="s">
        <v>92</v>
      </c>
      <c r="K1" t="s">
        <v>25</v>
      </c>
      <c r="L1" t="s">
        <v>93</v>
      </c>
      <c r="M1" t="s">
        <v>20</v>
      </c>
      <c r="N1" t="s">
        <v>26</v>
      </c>
      <c r="O1" t="s">
        <v>27</v>
      </c>
      <c r="P1" t="s">
        <v>94</v>
      </c>
    </row>
    <row r="2" spans="1:16" x14ac:dyDescent="0.25">
      <c r="A2" t="s">
        <v>1</v>
      </c>
      <c r="B2" s="1">
        <v>14.2</v>
      </c>
      <c r="C2" s="1">
        <v>33.799999999999997</v>
      </c>
      <c r="D2" s="4">
        <v>33.799999999999997</v>
      </c>
      <c r="E2" s="1" t="s">
        <v>24</v>
      </c>
      <c r="F2" s="1"/>
      <c r="G2" s="1"/>
      <c r="H2" s="1"/>
      <c r="I2" s="1">
        <v>10.1</v>
      </c>
      <c r="J2" s="1">
        <v>120</v>
      </c>
      <c r="K2" s="1">
        <v>7.71</v>
      </c>
      <c r="L2" s="1">
        <v>4.75</v>
      </c>
      <c r="M2" s="1">
        <v>3.4864464285714281</v>
      </c>
      <c r="N2" s="1">
        <v>3.89</v>
      </c>
      <c r="O2" s="3">
        <v>0.63</v>
      </c>
      <c r="P2" s="1">
        <v>18</v>
      </c>
    </row>
    <row r="3" spans="1:16" x14ac:dyDescent="0.25">
      <c r="A3" t="s">
        <v>2</v>
      </c>
      <c r="B3" s="1"/>
      <c r="C3" s="1"/>
      <c r="D3" s="4"/>
      <c r="E3" s="1"/>
      <c r="F3" s="1"/>
      <c r="G3" s="1"/>
      <c r="H3" s="1"/>
      <c r="I3" s="1"/>
      <c r="J3" s="1"/>
      <c r="K3" s="1">
        <v>8.11</v>
      </c>
      <c r="L3" s="1">
        <v>5.64</v>
      </c>
      <c r="M3" s="1">
        <v>2.9685571428571427</v>
      </c>
      <c r="N3" s="1">
        <v>3.75</v>
      </c>
      <c r="O3" s="3">
        <v>0.63</v>
      </c>
      <c r="P3" s="1">
        <v>11</v>
      </c>
    </row>
    <row r="4" spans="1:16" x14ac:dyDescent="0.25">
      <c r="A4" t="s">
        <v>3</v>
      </c>
      <c r="B4" s="1">
        <v>16.600000000000001</v>
      </c>
      <c r="C4" s="1" t="s">
        <v>31</v>
      </c>
      <c r="D4" s="4"/>
      <c r="E4" s="1" t="s">
        <v>31</v>
      </c>
      <c r="F4" s="1"/>
      <c r="G4" s="1"/>
      <c r="H4" s="1"/>
      <c r="I4" s="1">
        <v>11.35</v>
      </c>
      <c r="J4" s="1">
        <v>138.1</v>
      </c>
      <c r="K4" s="1">
        <v>8.02</v>
      </c>
      <c r="L4" s="1">
        <v>1.76</v>
      </c>
      <c r="M4" s="1">
        <v>2.1470294117647057</v>
      </c>
      <c r="N4" s="1">
        <v>3.92</v>
      </c>
      <c r="O4" s="3">
        <v>1.21</v>
      </c>
      <c r="P4" s="1">
        <v>10</v>
      </c>
    </row>
    <row r="5" spans="1:16" x14ac:dyDescent="0.25">
      <c r="A5" t="s">
        <v>4</v>
      </c>
      <c r="B5" s="1">
        <v>16.399999999999999</v>
      </c>
      <c r="C5" s="1">
        <v>30.8</v>
      </c>
      <c r="D5" s="4">
        <v>30.8</v>
      </c>
      <c r="E5" s="1" t="s">
        <v>30</v>
      </c>
      <c r="F5" s="1"/>
      <c r="G5" s="1"/>
      <c r="H5" s="1"/>
      <c r="I5" s="1">
        <v>9.1</v>
      </c>
      <c r="J5" s="1">
        <v>112</v>
      </c>
      <c r="K5" s="1">
        <v>8.1</v>
      </c>
      <c r="L5" s="1">
        <v>1.52</v>
      </c>
      <c r="M5" s="1">
        <v>1.1652748571428573</v>
      </c>
      <c r="N5" s="1">
        <v>3.25</v>
      </c>
      <c r="O5" s="3">
        <v>0.66</v>
      </c>
      <c r="P5" s="1">
        <v>2</v>
      </c>
    </row>
    <row r="6" spans="1:16" x14ac:dyDescent="0.25">
      <c r="A6" t="s">
        <v>5</v>
      </c>
      <c r="B6" s="1">
        <v>12.9</v>
      </c>
      <c r="C6" s="1">
        <v>32.5</v>
      </c>
      <c r="D6" s="4">
        <f>C6*1.0457</f>
        <v>33.985250000000001</v>
      </c>
      <c r="E6" s="1" t="s">
        <v>34</v>
      </c>
      <c r="F6" s="1"/>
      <c r="G6" s="1"/>
      <c r="H6" s="1"/>
      <c r="I6" s="1">
        <v>8.02</v>
      </c>
      <c r="J6" s="1">
        <v>90.7</v>
      </c>
      <c r="K6" s="1">
        <v>8.1199999999999992</v>
      </c>
      <c r="L6" s="1">
        <v>2.44</v>
      </c>
      <c r="M6" s="1">
        <v>2.3740154411764705</v>
      </c>
      <c r="N6" s="1">
        <v>3.04</v>
      </c>
      <c r="O6" s="3">
        <v>0.75</v>
      </c>
      <c r="P6" s="1">
        <v>3</v>
      </c>
    </row>
    <row r="7" spans="1:16" x14ac:dyDescent="0.25">
      <c r="A7" t="s">
        <v>6</v>
      </c>
      <c r="B7" s="1">
        <v>14.3</v>
      </c>
      <c r="C7" s="1">
        <v>30</v>
      </c>
      <c r="D7" s="4">
        <f t="shared" ref="D7:D11" si="0">C7*1.0457</f>
        <v>31.371000000000002</v>
      </c>
      <c r="E7" s="1" t="s">
        <v>35</v>
      </c>
      <c r="F7" s="1"/>
      <c r="G7" s="1"/>
      <c r="H7" s="1"/>
      <c r="I7" s="1">
        <v>9.1999999999999993</v>
      </c>
      <c r="J7" s="1">
        <v>107.6</v>
      </c>
      <c r="K7" s="1">
        <v>7.74</v>
      </c>
      <c r="L7" s="1">
        <v>3.77</v>
      </c>
      <c r="M7" s="1">
        <v>2.2486217105263155</v>
      </c>
      <c r="N7" s="1">
        <v>13.97</v>
      </c>
      <c r="O7" s="3">
        <v>0.94</v>
      </c>
      <c r="P7" s="1">
        <v>63</v>
      </c>
    </row>
    <row r="8" spans="1:16" x14ac:dyDescent="0.25">
      <c r="A8" t="s">
        <v>7</v>
      </c>
      <c r="B8" s="1">
        <v>12.3</v>
      </c>
      <c r="C8" s="1">
        <v>32.9</v>
      </c>
      <c r="D8" s="4">
        <f t="shared" si="0"/>
        <v>34.403530000000003</v>
      </c>
      <c r="E8" s="1" t="s">
        <v>32</v>
      </c>
      <c r="F8" s="1"/>
      <c r="G8" s="1"/>
      <c r="H8" s="1"/>
      <c r="I8" s="1">
        <v>7.23</v>
      </c>
      <c r="J8" s="1">
        <v>83.6</v>
      </c>
      <c r="K8" s="1">
        <v>7.91</v>
      </c>
      <c r="L8" s="1">
        <v>6.64</v>
      </c>
      <c r="M8" s="1">
        <v>1.3616759259259257</v>
      </c>
      <c r="N8" s="1">
        <v>10.76</v>
      </c>
      <c r="O8" s="3">
        <v>1.08</v>
      </c>
      <c r="P8" s="1">
        <v>12</v>
      </c>
    </row>
    <row r="9" spans="1:16" x14ac:dyDescent="0.25">
      <c r="A9" t="s">
        <v>8</v>
      </c>
      <c r="B9" s="1">
        <v>9.8000000000000007</v>
      </c>
      <c r="C9" s="1">
        <v>0.2</v>
      </c>
      <c r="D9" s="4">
        <f t="shared" si="0"/>
        <v>0.20914000000000002</v>
      </c>
      <c r="E9" s="1" t="s">
        <v>33</v>
      </c>
      <c r="F9" s="1"/>
      <c r="G9" s="1"/>
      <c r="H9" s="1"/>
      <c r="I9" s="1">
        <v>10.94</v>
      </c>
      <c r="J9" s="1">
        <v>94.7</v>
      </c>
      <c r="K9" s="1">
        <v>7.97</v>
      </c>
      <c r="L9" s="1">
        <v>6.11</v>
      </c>
      <c r="M9" s="1">
        <v>1.2743403614457831</v>
      </c>
      <c r="N9" s="1">
        <v>26.67</v>
      </c>
      <c r="O9" s="3" t="s">
        <v>31</v>
      </c>
      <c r="P9" s="1">
        <v>170</v>
      </c>
    </row>
    <row r="10" spans="1:16" x14ac:dyDescent="0.25">
      <c r="A10" t="s">
        <v>9</v>
      </c>
      <c r="B10" s="1">
        <v>11.7</v>
      </c>
      <c r="C10" s="1">
        <v>29.4</v>
      </c>
      <c r="D10" s="4">
        <f t="shared" si="0"/>
        <v>30.743580000000001</v>
      </c>
      <c r="E10" s="1" t="s">
        <v>28</v>
      </c>
      <c r="F10" s="1"/>
      <c r="G10" s="1"/>
      <c r="H10" s="1"/>
      <c r="I10" s="1">
        <v>5.26</v>
      </c>
      <c r="J10" s="1">
        <v>56.1</v>
      </c>
      <c r="K10" s="1">
        <v>7.62</v>
      </c>
      <c r="L10" s="1">
        <v>18.2</v>
      </c>
      <c r="M10" s="1">
        <v>3.0710930232558136</v>
      </c>
      <c r="N10" s="1">
        <v>27.47</v>
      </c>
      <c r="O10" s="3">
        <v>1.31</v>
      </c>
      <c r="P10" s="1">
        <v>0</v>
      </c>
    </row>
    <row r="11" spans="1:16" x14ac:dyDescent="0.25">
      <c r="A11" t="s">
        <v>10</v>
      </c>
      <c r="B11" s="1">
        <v>12</v>
      </c>
      <c r="C11" s="1">
        <v>32.6</v>
      </c>
      <c r="D11" s="4">
        <f t="shared" si="0"/>
        <v>34.089820000000003</v>
      </c>
      <c r="E11" s="1" t="s">
        <v>29</v>
      </c>
      <c r="F11" s="1"/>
      <c r="G11" s="1"/>
      <c r="H11" s="1"/>
      <c r="I11" s="1">
        <v>7.56</v>
      </c>
      <c r="J11" s="1">
        <v>83.1</v>
      </c>
      <c r="K11" s="1">
        <v>8.0399999999999991</v>
      </c>
      <c r="L11" s="1">
        <v>4.0199999999999996</v>
      </c>
      <c r="M11" s="1">
        <v>1.6033424999999997</v>
      </c>
      <c r="N11" s="1">
        <v>2.79</v>
      </c>
      <c r="O11" s="3">
        <v>0.86</v>
      </c>
      <c r="P11" s="1">
        <v>5</v>
      </c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</row>
    <row r="13" spans="1:16" x14ac:dyDescent="0.25">
      <c r="N13" s="3"/>
    </row>
    <row r="14" spans="1:16" x14ac:dyDescent="0.25">
      <c r="N14" s="3"/>
    </row>
    <row r="15" spans="1:16" x14ac:dyDescent="0.25">
      <c r="N15" s="3"/>
    </row>
    <row r="16" spans="1:16" x14ac:dyDescent="0.25">
      <c r="N16" s="3"/>
    </row>
    <row r="17" spans="14:14" x14ac:dyDescent="0.25">
      <c r="N17" s="3"/>
    </row>
    <row r="18" spans="14:14" x14ac:dyDescent="0.25">
      <c r="N18" s="3"/>
    </row>
    <row r="19" spans="14:14" x14ac:dyDescent="0.25">
      <c r="N19" s="3"/>
    </row>
    <row r="20" spans="14:14" x14ac:dyDescent="0.25">
      <c r="N20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0" sqref="C20"/>
    </sheetView>
  </sheetViews>
  <sheetFormatPr defaultRowHeight="15" x14ac:dyDescent="0.25"/>
  <cols>
    <col min="2" max="2" width="34.42578125" customWidth="1"/>
    <col min="3" max="3" width="20.42578125" customWidth="1"/>
    <col min="4" max="4" width="46.42578125" customWidth="1"/>
    <col min="5" max="5" width="22.7109375" customWidth="1"/>
    <col min="6" max="6" width="22.140625" customWidth="1"/>
  </cols>
  <sheetData>
    <row r="1" spans="1:6" x14ac:dyDescent="0.25">
      <c r="A1" t="s">
        <v>0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x14ac:dyDescent="0.25">
      <c r="A2" t="s">
        <v>1</v>
      </c>
      <c r="B2" t="s">
        <v>59</v>
      </c>
      <c r="C2" t="s">
        <v>60</v>
      </c>
      <c r="D2" t="s">
        <v>64</v>
      </c>
      <c r="E2" t="s">
        <v>65</v>
      </c>
      <c r="F2" t="s">
        <v>66</v>
      </c>
    </row>
    <row r="3" spans="1:6" x14ac:dyDescent="0.25">
      <c r="A3" t="s">
        <v>2</v>
      </c>
    </row>
    <row r="4" spans="1:6" x14ac:dyDescent="0.25">
      <c r="A4" t="s">
        <v>3</v>
      </c>
      <c r="B4" t="s">
        <v>67</v>
      </c>
      <c r="C4" t="s">
        <v>68</v>
      </c>
      <c r="D4" t="s">
        <v>69</v>
      </c>
      <c r="E4" t="s">
        <v>70</v>
      </c>
      <c r="F4" t="s">
        <v>71</v>
      </c>
    </row>
    <row r="5" spans="1:6" x14ac:dyDescent="0.25">
      <c r="A5" t="s">
        <v>4</v>
      </c>
      <c r="B5" t="s">
        <v>72</v>
      </c>
      <c r="C5" t="s">
        <v>73</v>
      </c>
      <c r="D5" t="s">
        <v>77</v>
      </c>
      <c r="E5" t="s">
        <v>78</v>
      </c>
      <c r="F5" t="s">
        <v>79</v>
      </c>
    </row>
    <row r="6" spans="1:6" x14ac:dyDescent="0.25">
      <c r="D6" t="s">
        <v>76</v>
      </c>
    </row>
    <row r="7" spans="1:6" x14ac:dyDescent="0.25">
      <c r="A7" t="s">
        <v>5</v>
      </c>
      <c r="B7" t="s">
        <v>41</v>
      </c>
      <c r="C7">
        <v>11.46</v>
      </c>
      <c r="D7" t="s">
        <v>42</v>
      </c>
      <c r="E7" t="s">
        <v>44</v>
      </c>
      <c r="F7" t="s">
        <v>45</v>
      </c>
    </row>
    <row r="8" spans="1:6" x14ac:dyDescent="0.25">
      <c r="D8" t="s">
        <v>43</v>
      </c>
    </row>
    <row r="9" spans="1:6" x14ac:dyDescent="0.25">
      <c r="A9" t="s">
        <v>6</v>
      </c>
      <c r="B9" t="s">
        <v>41</v>
      </c>
      <c r="C9" t="s">
        <v>46</v>
      </c>
      <c r="D9" t="s">
        <v>58</v>
      </c>
    </row>
    <row r="10" spans="1:6" x14ac:dyDescent="0.25">
      <c r="A10" t="s">
        <v>7</v>
      </c>
      <c r="B10" t="s">
        <v>50</v>
      </c>
      <c r="C10" t="s">
        <v>51</v>
      </c>
      <c r="D10" t="s">
        <v>56</v>
      </c>
      <c r="E10" t="s">
        <v>52</v>
      </c>
      <c r="F10" t="s">
        <v>53</v>
      </c>
    </row>
    <row r="11" spans="1:6" x14ac:dyDescent="0.25">
      <c r="A11" t="s">
        <v>8</v>
      </c>
      <c r="B11" t="s">
        <v>54</v>
      </c>
      <c r="C11" t="s">
        <v>55</v>
      </c>
      <c r="D11" t="s">
        <v>31</v>
      </c>
      <c r="E11" t="s">
        <v>57</v>
      </c>
      <c r="F11" t="s">
        <v>53</v>
      </c>
    </row>
    <row r="12" spans="1:6" x14ac:dyDescent="0.25">
      <c r="A12" t="s">
        <v>9</v>
      </c>
      <c r="B12" t="s">
        <v>80</v>
      </c>
      <c r="C12" t="s">
        <v>81</v>
      </c>
      <c r="D12" t="s">
        <v>31</v>
      </c>
      <c r="E12" t="s">
        <v>31</v>
      </c>
      <c r="F12" t="s">
        <v>31</v>
      </c>
    </row>
    <row r="13" spans="1:6" x14ac:dyDescent="0.25">
      <c r="A13" t="s">
        <v>10</v>
      </c>
      <c r="B13" t="s">
        <v>31</v>
      </c>
      <c r="C13" t="s">
        <v>31</v>
      </c>
      <c r="D13" t="s">
        <v>31</v>
      </c>
      <c r="E13" t="s">
        <v>31</v>
      </c>
      <c r="F13" t="s">
        <v>31</v>
      </c>
    </row>
    <row r="15" spans="1:6" x14ac:dyDescent="0.25">
      <c r="C15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5" x14ac:dyDescent="0.25"/>
  <cols>
    <col min="2" max="2" width="18.85546875" customWidth="1"/>
    <col min="3" max="3" width="15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61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9" spans="1:3" x14ac:dyDescent="0.25">
      <c r="A9" t="s">
        <v>6</v>
      </c>
      <c r="B9" t="s">
        <v>47</v>
      </c>
      <c r="C9" t="s">
        <v>48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21" sqref="E21"/>
    </sheetView>
  </sheetViews>
  <sheetFormatPr defaultRowHeight="15" x14ac:dyDescent="0.25"/>
  <cols>
    <col min="2" max="2" width="15.28515625" customWidth="1"/>
    <col min="3" max="3" width="14.140625" customWidth="1"/>
    <col min="4" max="4" width="11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62</v>
      </c>
      <c r="C2" t="s">
        <v>63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  <c r="B5" t="s">
        <v>74</v>
      </c>
      <c r="C5" t="s">
        <v>75</v>
      </c>
    </row>
    <row r="6" spans="1:3" x14ac:dyDescent="0.25">
      <c r="A6" t="s">
        <v>5</v>
      </c>
    </row>
    <row r="9" spans="1:3" x14ac:dyDescent="0.25">
      <c r="A9" t="s">
        <v>6</v>
      </c>
      <c r="B9" t="s">
        <v>49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4" sqref="E4:E13"/>
    </sheetView>
  </sheetViews>
  <sheetFormatPr defaultRowHeight="15" x14ac:dyDescent="0.25"/>
  <cols>
    <col min="5" max="5" width="12" customWidth="1"/>
  </cols>
  <sheetData>
    <row r="1" spans="1:5" x14ac:dyDescent="0.25">
      <c r="A1" t="s">
        <v>0</v>
      </c>
      <c r="B1" t="s">
        <v>85</v>
      </c>
      <c r="C1" t="s">
        <v>86</v>
      </c>
      <c r="D1" t="s">
        <v>17</v>
      </c>
      <c r="E1" t="s">
        <v>27</v>
      </c>
    </row>
    <row r="2" spans="1:5" x14ac:dyDescent="0.25">
      <c r="A2" t="s">
        <v>83</v>
      </c>
      <c r="B2">
        <v>2E-3</v>
      </c>
      <c r="C2">
        <v>2E-3</v>
      </c>
      <c r="D2">
        <f>C2-$B$2</f>
        <v>0</v>
      </c>
      <c r="E2">
        <f>$D$15*D2</f>
        <v>0</v>
      </c>
    </row>
    <row r="3" spans="1:5" x14ac:dyDescent="0.25">
      <c r="A3" t="s">
        <v>84</v>
      </c>
      <c r="B3">
        <v>1.1659999999999999</v>
      </c>
      <c r="C3">
        <v>0.19600000000000001</v>
      </c>
      <c r="D3">
        <f t="shared" ref="D3:D13" si="0">C3-$B$2</f>
        <v>0.19400000000000001</v>
      </c>
      <c r="E3">
        <f t="shared" ref="E3:E13" si="1">$D$15*D3</f>
        <v>1.1659999999999999</v>
      </c>
    </row>
    <row r="4" spans="1:5" x14ac:dyDescent="0.25">
      <c r="A4" t="s">
        <v>1</v>
      </c>
      <c r="C4">
        <v>0.107</v>
      </c>
      <c r="D4">
        <f t="shared" si="0"/>
        <v>0.105</v>
      </c>
      <c r="E4" s="3">
        <f t="shared" si="1"/>
        <v>0.63108247422680397</v>
      </c>
    </row>
    <row r="5" spans="1:5" x14ac:dyDescent="0.25">
      <c r="A5" t="s">
        <v>2</v>
      </c>
      <c r="C5">
        <v>0.108</v>
      </c>
      <c r="D5">
        <f t="shared" si="0"/>
        <v>0.106</v>
      </c>
      <c r="E5" s="3">
        <f t="shared" si="1"/>
        <v>0.63709278350515453</v>
      </c>
    </row>
    <row r="6" spans="1:5" x14ac:dyDescent="0.25">
      <c r="A6" t="s">
        <v>3</v>
      </c>
      <c r="C6">
        <v>0.20399999999999999</v>
      </c>
      <c r="D6">
        <f t="shared" si="0"/>
        <v>0.20199999999999999</v>
      </c>
      <c r="E6" s="3">
        <f t="shared" si="1"/>
        <v>1.2140824742268039</v>
      </c>
    </row>
    <row r="7" spans="1:5" x14ac:dyDescent="0.25">
      <c r="A7" t="s">
        <v>4</v>
      </c>
      <c r="C7">
        <v>0.111</v>
      </c>
      <c r="D7">
        <f t="shared" si="0"/>
        <v>0.109</v>
      </c>
      <c r="E7" s="3">
        <f t="shared" si="1"/>
        <v>0.65512371134020608</v>
      </c>
    </row>
    <row r="8" spans="1:5" x14ac:dyDescent="0.25">
      <c r="A8" t="s">
        <v>5</v>
      </c>
      <c r="C8">
        <v>0.127</v>
      </c>
      <c r="D8">
        <f t="shared" si="0"/>
        <v>0.125</v>
      </c>
      <c r="E8" s="3">
        <f t="shared" si="1"/>
        <v>0.75128865979381432</v>
      </c>
    </row>
    <row r="9" spans="1:5" x14ac:dyDescent="0.25">
      <c r="A9" t="s">
        <v>6</v>
      </c>
      <c r="C9">
        <v>0.158</v>
      </c>
      <c r="D9">
        <f t="shared" si="0"/>
        <v>0.156</v>
      </c>
      <c r="E9" s="3">
        <f t="shared" si="1"/>
        <v>0.93760824742268023</v>
      </c>
    </row>
    <row r="10" spans="1:5" x14ac:dyDescent="0.25">
      <c r="A10" t="s">
        <v>7</v>
      </c>
      <c r="C10">
        <v>0.182</v>
      </c>
      <c r="D10">
        <f t="shared" si="0"/>
        <v>0.18</v>
      </c>
      <c r="E10" s="3">
        <f t="shared" si="1"/>
        <v>1.0818556701030926</v>
      </c>
    </row>
    <row r="11" spans="1:5" x14ac:dyDescent="0.25">
      <c r="A11" t="s">
        <v>8</v>
      </c>
      <c r="C11" t="s">
        <v>31</v>
      </c>
      <c r="D11" t="s">
        <v>31</v>
      </c>
      <c r="E11" s="3" t="s">
        <v>31</v>
      </c>
    </row>
    <row r="12" spans="1:5" x14ac:dyDescent="0.25">
      <c r="A12" t="s">
        <v>9</v>
      </c>
      <c r="C12">
        <v>0.22</v>
      </c>
      <c r="D12">
        <f t="shared" si="0"/>
        <v>0.218</v>
      </c>
      <c r="E12" s="3">
        <f t="shared" si="1"/>
        <v>1.3102474226804122</v>
      </c>
    </row>
    <row r="13" spans="1:5" x14ac:dyDescent="0.25">
      <c r="A13" t="s">
        <v>10</v>
      </c>
      <c r="C13">
        <v>0.14499999999999999</v>
      </c>
      <c r="D13">
        <f t="shared" si="0"/>
        <v>0.14299999999999999</v>
      </c>
      <c r="E13" s="3">
        <f t="shared" si="1"/>
        <v>0.85947422680412355</v>
      </c>
    </row>
    <row r="15" spans="1:5" x14ac:dyDescent="0.25">
      <c r="C15" t="s">
        <v>87</v>
      </c>
      <c r="D15">
        <f>B3/D3</f>
        <v>6.0103092783505145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" sqref="M2:M11"/>
    </sheetView>
  </sheetViews>
  <sheetFormatPr defaultRowHeight="15" x14ac:dyDescent="0.25"/>
  <sheetData>
    <row r="1" spans="1:13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17</v>
      </c>
      <c r="I1" t="s">
        <v>18</v>
      </c>
      <c r="J1" t="s">
        <v>19</v>
      </c>
      <c r="K1" t="s">
        <v>20</v>
      </c>
    </row>
    <row r="2" spans="1:13" x14ac:dyDescent="0.25">
      <c r="A2">
        <v>1</v>
      </c>
      <c r="B2">
        <v>0.10489999999999999</v>
      </c>
      <c r="C2">
        <v>0.1585</v>
      </c>
      <c r="D2">
        <v>0.13389999999999999</v>
      </c>
      <c r="E2">
        <v>0.12909999999999999</v>
      </c>
      <c r="F2">
        <f>C2-B2</f>
        <v>5.3600000000000009E-2</v>
      </c>
      <c r="G2">
        <f>D2-B2</f>
        <v>2.8999999999999998E-2</v>
      </c>
      <c r="H2">
        <f>E2-B2</f>
        <v>2.4199999999999999E-2</v>
      </c>
      <c r="I2">
        <f>11.85*F2-1.54*G2-0.08*H2</f>
        <v>0.58856399999999998</v>
      </c>
      <c r="J2">
        <v>1.68</v>
      </c>
      <c r="K2">
        <f>I2*10/J2</f>
        <v>3.5033571428571428</v>
      </c>
      <c r="M2">
        <f>AVERAGE(K2:K3)</f>
        <v>3.4864464285714281</v>
      </c>
    </row>
    <row r="3" spans="1:13" x14ac:dyDescent="0.25">
      <c r="A3">
        <v>1</v>
      </c>
      <c r="B3">
        <v>9.7100000000000006E-2</v>
      </c>
      <c r="C3">
        <v>0.15029999999999999</v>
      </c>
      <c r="D3">
        <v>0.1268</v>
      </c>
      <c r="E3">
        <v>0.1196</v>
      </c>
      <c r="F3">
        <f t="shared" ref="F3:F21" si="0">C3-B3</f>
        <v>5.3199999999999983E-2</v>
      </c>
      <c r="G3">
        <f t="shared" ref="G3:G21" si="1">D3-B3</f>
        <v>2.969999999999999E-2</v>
      </c>
      <c r="H3">
        <f t="shared" ref="H3:H21" si="2">E3-B3</f>
        <v>2.2499999999999992E-2</v>
      </c>
      <c r="I3">
        <f t="shared" ref="I3:I21" si="3">11.85*F3-1.54*G3-0.08*H3</f>
        <v>0.58288199999999979</v>
      </c>
      <c r="J3">
        <v>1.68</v>
      </c>
      <c r="K3">
        <f t="shared" ref="K3:K21" si="4">I3*10/J3</f>
        <v>3.4695357142857128</v>
      </c>
      <c r="M3">
        <f>AVERAGE(K4:K5)</f>
        <v>2.9685571428571427</v>
      </c>
    </row>
    <row r="4" spans="1:13" x14ac:dyDescent="0.25">
      <c r="A4">
        <v>2</v>
      </c>
      <c r="B4">
        <v>1.9300000000000001E-2</v>
      </c>
      <c r="C4">
        <v>6.5699999999999995E-2</v>
      </c>
      <c r="D4">
        <v>3.7900000000000003E-2</v>
      </c>
      <c r="E4">
        <v>3.09E-2</v>
      </c>
      <c r="F4">
        <f t="shared" si="0"/>
        <v>4.6399999999999997E-2</v>
      </c>
      <c r="G4">
        <f t="shared" si="1"/>
        <v>1.8600000000000002E-2</v>
      </c>
      <c r="H4">
        <f t="shared" si="2"/>
        <v>1.1599999999999999E-2</v>
      </c>
      <c r="I4">
        <f t="shared" si="3"/>
        <v>0.52026799999999995</v>
      </c>
      <c r="J4">
        <v>1.75</v>
      </c>
      <c r="K4">
        <f t="shared" si="4"/>
        <v>2.9729599999999996</v>
      </c>
      <c r="M4">
        <f>AVERAGE(K6:K7)</f>
        <v>2.1470294117647057</v>
      </c>
    </row>
    <row r="5" spans="1:13" x14ac:dyDescent="0.25">
      <c r="A5">
        <v>2</v>
      </c>
      <c r="B5">
        <v>1.1900000000000001E-2</v>
      </c>
      <c r="C5">
        <v>5.8200000000000002E-2</v>
      </c>
      <c r="D5">
        <v>3.0700000000000002E-2</v>
      </c>
      <c r="E5">
        <v>2.41E-2</v>
      </c>
      <c r="F5">
        <f t="shared" si="0"/>
        <v>4.6300000000000001E-2</v>
      </c>
      <c r="G5">
        <f t="shared" si="1"/>
        <v>1.8800000000000001E-2</v>
      </c>
      <c r="H5">
        <f t="shared" si="2"/>
        <v>1.2199999999999999E-2</v>
      </c>
      <c r="I5">
        <f t="shared" si="3"/>
        <v>0.51872700000000005</v>
      </c>
      <c r="J5">
        <v>1.75</v>
      </c>
      <c r="K5">
        <f t="shared" si="4"/>
        <v>2.9641542857142862</v>
      </c>
      <c r="M5">
        <f>AVERAGE(K8:K9)</f>
        <v>1.1652748571428573</v>
      </c>
    </row>
    <row r="6" spans="1:13" x14ac:dyDescent="0.25">
      <c r="A6">
        <v>3</v>
      </c>
      <c r="B6">
        <v>0.2336</v>
      </c>
      <c r="C6">
        <v>0.26889999999999997</v>
      </c>
      <c r="D6">
        <v>0.26519999999999999</v>
      </c>
      <c r="E6">
        <v>0.26939999999999997</v>
      </c>
      <c r="F6">
        <f t="shared" si="0"/>
        <v>3.529999999999997E-2</v>
      </c>
      <c r="G6">
        <f t="shared" si="1"/>
        <v>3.1599999999999989E-2</v>
      </c>
      <c r="H6">
        <f t="shared" si="2"/>
        <v>3.5799999999999971E-2</v>
      </c>
      <c r="I6">
        <f t="shared" si="3"/>
        <v>0.36677699999999969</v>
      </c>
      <c r="J6">
        <v>1.7</v>
      </c>
      <c r="K6">
        <f t="shared" si="4"/>
        <v>2.1575117647058804</v>
      </c>
      <c r="M6">
        <f>AVERAGE(K10:K11)</f>
        <v>2.3740154411764705</v>
      </c>
    </row>
    <row r="7" spans="1:13" x14ac:dyDescent="0.25">
      <c r="A7">
        <v>3</v>
      </c>
      <c r="B7">
        <v>0.19739999999999999</v>
      </c>
      <c r="C7">
        <v>0.23230000000000001</v>
      </c>
      <c r="D7">
        <v>0.22819999999999999</v>
      </c>
      <c r="E7">
        <v>0.2339</v>
      </c>
      <c r="F7">
        <f t="shared" si="0"/>
        <v>3.4900000000000014E-2</v>
      </c>
      <c r="G7">
        <f t="shared" si="1"/>
        <v>3.0799999999999994E-2</v>
      </c>
      <c r="H7">
        <f t="shared" si="2"/>
        <v>3.6500000000000005E-2</v>
      </c>
      <c r="I7">
        <f t="shared" si="3"/>
        <v>0.36321300000000023</v>
      </c>
      <c r="J7">
        <v>1.7</v>
      </c>
      <c r="K7">
        <f t="shared" si="4"/>
        <v>2.1365470588235307</v>
      </c>
      <c r="M7">
        <f>AVERAGE(K12:K13)</f>
        <v>2.2486217105263155</v>
      </c>
    </row>
    <row r="8" spans="1:13" x14ac:dyDescent="0.25">
      <c r="A8">
        <v>4</v>
      </c>
      <c r="B8">
        <v>1.17E-2</v>
      </c>
      <c r="C8">
        <v>2.988E-2</v>
      </c>
      <c r="D8">
        <v>1.9290000000000002E-2</v>
      </c>
      <c r="E8">
        <v>1.729E-2</v>
      </c>
      <c r="F8">
        <f t="shared" si="0"/>
        <v>1.8180000000000002E-2</v>
      </c>
      <c r="G8">
        <f t="shared" si="1"/>
        <v>7.5900000000000013E-3</v>
      </c>
      <c r="H8">
        <f t="shared" si="2"/>
        <v>5.5899999999999995E-3</v>
      </c>
      <c r="I8">
        <f t="shared" si="3"/>
        <v>0.20329720000000001</v>
      </c>
      <c r="J8">
        <v>1.75</v>
      </c>
      <c r="K8">
        <f t="shared" si="4"/>
        <v>1.1616982857142857</v>
      </c>
      <c r="M8">
        <f>AVERAGE(K14:K15)</f>
        <v>1.3616759259259257</v>
      </c>
    </row>
    <row r="9" spans="1:13" x14ac:dyDescent="0.25">
      <c r="A9">
        <v>4</v>
      </c>
      <c r="B9">
        <v>8.9999999999999993E-3</v>
      </c>
      <c r="C9">
        <v>2.7300000000000001E-2</v>
      </c>
      <c r="D9">
        <v>1.67E-2</v>
      </c>
      <c r="E9">
        <v>1.46E-2</v>
      </c>
      <c r="F9">
        <f t="shared" si="0"/>
        <v>1.8300000000000004E-2</v>
      </c>
      <c r="G9">
        <f t="shared" si="1"/>
        <v>7.7000000000000002E-3</v>
      </c>
      <c r="H9">
        <f t="shared" si="2"/>
        <v>5.6000000000000008E-3</v>
      </c>
      <c r="I9">
        <f t="shared" si="3"/>
        <v>0.20454900000000004</v>
      </c>
      <c r="J9">
        <v>1.75</v>
      </c>
      <c r="K9">
        <f t="shared" si="4"/>
        <v>1.1688514285714289</v>
      </c>
      <c r="M9">
        <f>AVERAGE(K16:K17)</f>
        <v>1.2743403614457831</v>
      </c>
    </row>
    <row r="10" spans="1:13" x14ac:dyDescent="0.25">
      <c r="A10">
        <v>5</v>
      </c>
      <c r="B10">
        <v>6.0000000000000001E-3</v>
      </c>
      <c r="C10">
        <v>3.4599999999999999E-2</v>
      </c>
      <c r="D10">
        <v>1.7299999999999999E-2</v>
      </c>
      <c r="E10">
        <v>1.3599999999999999E-2</v>
      </c>
      <c r="F10">
        <f t="shared" si="0"/>
        <v>2.86E-2</v>
      </c>
      <c r="G10">
        <f t="shared" si="1"/>
        <v>1.1299999999999999E-2</v>
      </c>
      <c r="H10">
        <f t="shared" si="2"/>
        <v>7.5999999999999991E-3</v>
      </c>
      <c r="I10">
        <f t="shared" si="3"/>
        <v>0.32090000000000002</v>
      </c>
      <c r="J10">
        <v>1.36</v>
      </c>
      <c r="K10">
        <f t="shared" si="4"/>
        <v>2.3595588235294116</v>
      </c>
      <c r="M10">
        <f>AVERAGE(K18:K19)</f>
        <v>3.0710930232558136</v>
      </c>
    </row>
    <row r="11" spans="1:13" x14ac:dyDescent="0.25">
      <c r="A11">
        <v>5</v>
      </c>
      <c r="B11">
        <v>7.1599999999999997E-3</v>
      </c>
      <c r="C11">
        <v>3.61E-2</v>
      </c>
      <c r="D11">
        <v>1.8499999999999999E-2</v>
      </c>
      <c r="E11">
        <v>1.52E-2</v>
      </c>
      <c r="F11">
        <f t="shared" si="0"/>
        <v>2.894E-2</v>
      </c>
      <c r="G11">
        <f t="shared" si="1"/>
        <v>1.1339999999999999E-2</v>
      </c>
      <c r="H11">
        <f t="shared" si="2"/>
        <v>8.0400000000000003E-3</v>
      </c>
      <c r="I11">
        <f t="shared" si="3"/>
        <v>0.32483219999999996</v>
      </c>
      <c r="J11">
        <v>1.36</v>
      </c>
      <c r="K11">
        <f t="shared" si="4"/>
        <v>2.3884720588235289</v>
      </c>
      <c r="M11">
        <f>AVERAGE(K20:K21)</f>
        <v>1.6033424999999997</v>
      </c>
    </row>
    <row r="12" spans="1:13" x14ac:dyDescent="0.25">
      <c r="A12">
        <v>6</v>
      </c>
      <c r="B12">
        <v>2.3E-2</v>
      </c>
      <c r="C12">
        <v>5.3499999999999999E-2</v>
      </c>
      <c r="D12">
        <v>3.6200000000000003E-2</v>
      </c>
      <c r="E12">
        <v>3.2599999999999997E-2</v>
      </c>
      <c r="F12">
        <f t="shared" si="0"/>
        <v>3.0499999999999999E-2</v>
      </c>
      <c r="G12">
        <f t="shared" si="1"/>
        <v>1.3200000000000003E-2</v>
      </c>
      <c r="H12">
        <f t="shared" si="2"/>
        <v>9.5999999999999974E-3</v>
      </c>
      <c r="I12">
        <f t="shared" si="3"/>
        <v>0.34032899999999999</v>
      </c>
      <c r="J12">
        <v>1.52</v>
      </c>
      <c r="K12">
        <f t="shared" si="4"/>
        <v>2.2390065789473685</v>
      </c>
    </row>
    <row r="13" spans="1:13" x14ac:dyDescent="0.25">
      <c r="A13">
        <v>6</v>
      </c>
      <c r="B13">
        <v>2.3400000000000001E-2</v>
      </c>
      <c r="C13">
        <v>5.4199999999999998E-2</v>
      </c>
      <c r="D13">
        <v>3.6999999999999998E-2</v>
      </c>
      <c r="E13">
        <v>3.32E-2</v>
      </c>
      <c r="F13">
        <f t="shared" si="0"/>
        <v>3.0799999999999998E-2</v>
      </c>
      <c r="G13">
        <f t="shared" si="1"/>
        <v>1.3599999999999998E-2</v>
      </c>
      <c r="H13">
        <f t="shared" si="2"/>
        <v>9.7999999999999997E-3</v>
      </c>
      <c r="I13">
        <f t="shared" si="3"/>
        <v>0.34325199999999995</v>
      </c>
      <c r="J13">
        <v>1.52</v>
      </c>
      <c r="K13">
        <f t="shared" si="4"/>
        <v>2.2582368421052625</v>
      </c>
    </row>
    <row r="14" spans="1:13" x14ac:dyDescent="0.25">
      <c r="A14">
        <v>7</v>
      </c>
      <c r="B14">
        <v>1.0699999999999999E-2</v>
      </c>
      <c r="C14">
        <v>2.4400000000000002E-2</v>
      </c>
      <c r="D14">
        <v>1.8100000000000002E-2</v>
      </c>
      <c r="E14">
        <v>1.5699999999999999E-2</v>
      </c>
      <c r="F14">
        <f t="shared" si="0"/>
        <v>1.3700000000000002E-2</v>
      </c>
      <c r="G14">
        <f t="shared" si="1"/>
        <v>7.4000000000000021E-3</v>
      </c>
      <c r="H14">
        <f t="shared" si="2"/>
        <v>4.9999999999999992E-3</v>
      </c>
      <c r="I14">
        <f t="shared" si="3"/>
        <v>0.15054899999999999</v>
      </c>
      <c r="J14">
        <v>1.08</v>
      </c>
      <c r="K14">
        <f t="shared" si="4"/>
        <v>1.3939722222222222</v>
      </c>
    </row>
    <row r="15" spans="1:13" x14ac:dyDescent="0.25">
      <c r="A15">
        <v>7</v>
      </c>
      <c r="B15">
        <v>9.5999999999999992E-3</v>
      </c>
      <c r="C15">
        <v>2.2499999999999999E-2</v>
      </c>
      <c r="D15">
        <v>1.54E-2</v>
      </c>
      <c r="E15">
        <v>1.41E-2</v>
      </c>
      <c r="F15">
        <f t="shared" si="0"/>
        <v>1.29E-2</v>
      </c>
      <c r="G15">
        <f t="shared" si="1"/>
        <v>5.8000000000000013E-3</v>
      </c>
      <c r="H15">
        <f t="shared" si="2"/>
        <v>4.5000000000000005E-3</v>
      </c>
      <c r="I15">
        <f t="shared" si="3"/>
        <v>0.14357300000000001</v>
      </c>
      <c r="J15">
        <v>1.08</v>
      </c>
      <c r="K15">
        <f t="shared" si="4"/>
        <v>1.3293796296296294</v>
      </c>
    </row>
    <row r="16" spans="1:13" x14ac:dyDescent="0.25">
      <c r="A16">
        <v>8</v>
      </c>
      <c r="B16">
        <v>8.5000000000000006E-3</v>
      </c>
      <c r="C16">
        <v>2.75E-2</v>
      </c>
      <c r="D16">
        <v>1.5900000000000001E-2</v>
      </c>
      <c r="E16">
        <v>1.4E-2</v>
      </c>
      <c r="F16">
        <f t="shared" si="0"/>
        <v>1.9E-2</v>
      </c>
      <c r="G16">
        <f t="shared" si="1"/>
        <v>7.4000000000000003E-3</v>
      </c>
      <c r="H16">
        <f t="shared" si="2"/>
        <v>5.4999999999999997E-3</v>
      </c>
      <c r="I16">
        <f t="shared" si="3"/>
        <v>0.213314</v>
      </c>
      <c r="J16">
        <v>1.66</v>
      </c>
      <c r="K16">
        <f t="shared" si="4"/>
        <v>1.2850240963855422</v>
      </c>
    </row>
    <row r="17" spans="1:11" x14ac:dyDescent="0.25">
      <c r="A17">
        <v>8</v>
      </c>
      <c r="B17">
        <v>9.4000000000000004E-3</v>
      </c>
      <c r="C17">
        <v>2.81E-2</v>
      </c>
      <c r="D17">
        <v>1.6799999999999999E-2</v>
      </c>
      <c r="E17">
        <v>1.4800000000000001E-2</v>
      </c>
      <c r="F17">
        <f t="shared" si="0"/>
        <v>1.8700000000000001E-2</v>
      </c>
      <c r="G17">
        <f t="shared" si="1"/>
        <v>7.3999999999999986E-3</v>
      </c>
      <c r="H17">
        <f t="shared" si="2"/>
        <v>5.4000000000000003E-3</v>
      </c>
      <c r="I17">
        <f t="shared" si="3"/>
        <v>0.20976700000000004</v>
      </c>
      <c r="J17">
        <v>1.66</v>
      </c>
      <c r="K17">
        <f t="shared" si="4"/>
        <v>1.2636566265060243</v>
      </c>
    </row>
    <row r="18" spans="1:11" x14ac:dyDescent="0.25">
      <c r="A18">
        <v>9</v>
      </c>
      <c r="B18">
        <v>7.4999999999999997E-3</v>
      </c>
      <c r="C18">
        <v>3.0800000000000001E-2</v>
      </c>
      <c r="D18">
        <v>1.6799999999999999E-2</v>
      </c>
      <c r="E18">
        <v>1.4800000000000001E-2</v>
      </c>
      <c r="F18">
        <f t="shared" si="0"/>
        <v>2.3300000000000001E-2</v>
      </c>
      <c r="G18">
        <f t="shared" si="1"/>
        <v>9.2999999999999992E-3</v>
      </c>
      <c r="H18">
        <f t="shared" si="2"/>
        <v>7.3000000000000009E-3</v>
      </c>
      <c r="I18">
        <f t="shared" si="3"/>
        <v>0.26119900000000001</v>
      </c>
      <c r="J18">
        <v>0.86</v>
      </c>
      <c r="K18">
        <f t="shared" si="4"/>
        <v>3.0371976744186049</v>
      </c>
    </row>
    <row r="19" spans="1:11" x14ac:dyDescent="0.25">
      <c r="A19">
        <v>9</v>
      </c>
      <c r="B19">
        <v>8.3000000000000001E-3</v>
      </c>
      <c r="C19">
        <v>3.2199999999999999E-2</v>
      </c>
      <c r="D19">
        <v>1.84E-2</v>
      </c>
      <c r="E19">
        <v>1.6199999999999999E-2</v>
      </c>
      <c r="F19">
        <f t="shared" si="0"/>
        <v>2.3899999999999998E-2</v>
      </c>
      <c r="G19">
        <f t="shared" si="1"/>
        <v>1.01E-2</v>
      </c>
      <c r="H19">
        <f t="shared" si="2"/>
        <v>7.899999999999999E-3</v>
      </c>
      <c r="I19">
        <f t="shared" si="3"/>
        <v>0.26702899999999991</v>
      </c>
      <c r="J19">
        <v>0.86</v>
      </c>
      <c r="K19">
        <f t="shared" si="4"/>
        <v>3.1049883720930223</v>
      </c>
    </row>
    <row r="20" spans="1:11" x14ac:dyDescent="0.25">
      <c r="A20">
        <v>10</v>
      </c>
      <c r="B20">
        <v>1.2699999999999999E-2</v>
      </c>
      <c r="C20">
        <v>4.1500000000000002E-2</v>
      </c>
      <c r="D20">
        <v>2.5399999999999999E-2</v>
      </c>
      <c r="E20">
        <v>2.1399999999999999E-2</v>
      </c>
      <c r="F20">
        <f t="shared" si="0"/>
        <v>2.8800000000000003E-2</v>
      </c>
      <c r="G20">
        <f t="shared" si="1"/>
        <v>1.2699999999999999E-2</v>
      </c>
      <c r="H20">
        <f t="shared" si="2"/>
        <v>8.6999999999999994E-3</v>
      </c>
      <c r="I20">
        <f t="shared" si="3"/>
        <v>0.32102600000000003</v>
      </c>
      <c r="J20">
        <v>2</v>
      </c>
      <c r="K20">
        <f t="shared" si="4"/>
        <v>1.6051300000000002</v>
      </c>
    </row>
    <row r="21" spans="1:11" x14ac:dyDescent="0.25">
      <c r="A21">
        <v>10</v>
      </c>
      <c r="B21">
        <v>1.29E-2</v>
      </c>
      <c r="C21">
        <v>4.1599999999999998E-2</v>
      </c>
      <c r="D21">
        <v>2.53E-2</v>
      </c>
      <c r="E21">
        <v>2.1499999999999998E-2</v>
      </c>
      <c r="F21">
        <f t="shared" si="0"/>
        <v>2.8699999999999996E-2</v>
      </c>
      <c r="G21">
        <f t="shared" si="1"/>
        <v>1.24E-2</v>
      </c>
      <c r="H21">
        <f t="shared" si="2"/>
        <v>8.5999999999999983E-3</v>
      </c>
      <c r="I21">
        <f t="shared" si="3"/>
        <v>0.3203109999999999</v>
      </c>
      <c r="J21">
        <v>2</v>
      </c>
      <c r="K21">
        <f t="shared" si="4"/>
        <v>1.6015549999999994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Alga</vt:lpstr>
      <vt:lpstr>animals</vt:lpstr>
      <vt:lpstr>DRP</vt:lpstr>
      <vt:lpstr>chloroa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2016-05-13T03:15:58Z</dcterms:created>
  <dcterms:modified xsi:type="dcterms:W3CDTF">2017-09-12T22:09:19Z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OTAGO663260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1373577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https://webcontrib.otago.ac.nz/cs/idcplg?IdcService=DESKTOP_DOC_INFO&amp;dDocName=OTAGO663260&amp;dID=1373577&amp;ClientControlled=DocMan,taskpane&amp;coreContentOnly=1</vt:lpwstr>
  </property>
</Properties>
</file>